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N:\Web\Gov 2 Gov content\Published\1 About the public service\assets\"/>
    </mc:Choice>
  </mc:AlternateContent>
  <xr:revisionPtr revIDLastSave="0" documentId="13_ncr:1_{9DD64A8F-6D78-4C6C-99F2-3C06C2E499EB}" xr6:coauthVersionLast="47" xr6:coauthVersionMax="47" xr10:uidLastSave="{00000000-0000-0000-0000-000000000000}"/>
  <bookViews>
    <workbookView xWindow="-110" yWindow="-110" windowWidth="38620" windowHeight="21220" tabRatio="799" xr2:uid="{00000000-000D-0000-FFFF-FFFF00000000}"/>
  </bookViews>
  <sheets>
    <sheet name="pg 5 workforce at a glance" sheetId="13" r:id="rId1"/>
    <sheet name="pg 6 " sheetId="16" r:id="rId2"/>
    <sheet name="pg 7 workforce size" sheetId="4" r:id="rId3"/>
    <sheet name="pg 10 occupation type" sheetId="5" r:id="rId4"/>
    <sheet name="pg 11 and 12 location" sheetId="6" r:id="rId5"/>
    <sheet name="pg 13 employment type" sheetId="7" r:id="rId6"/>
    <sheet name="pg 14 diversity" sheetId="8" r:id="rId7"/>
    <sheet name="pg 15 workforce earnings" sheetId="11" r:id="rId8"/>
    <sheet name="pg 16 age" sheetId="10" r:id="rId9"/>
    <sheet name="pg 17 and 18 appt type" sheetId="1" r:id="rId10"/>
    <sheet name="pg 19 and 20 gender" sheetId="2" r:id="rId11"/>
    <sheet name="pg 21  employment status" sheetId="14" r:id="rId12"/>
    <sheet name="pg 22 appointment type" sheetId="1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6" l="1"/>
  <c r="C30" i="6"/>
  <c r="C25" i="6"/>
  <c r="C24" i="6"/>
  <c r="AI7" i="15"/>
  <c r="AI5" i="15"/>
  <c r="AG7" i="15"/>
  <c r="AG6" i="15"/>
  <c r="AG5" i="15"/>
  <c r="AG4" i="15"/>
  <c r="AE7" i="15"/>
  <c r="AE6" i="15"/>
  <c r="AE5" i="15"/>
  <c r="AE4" i="15"/>
  <c r="AB7" i="15"/>
  <c r="AB5" i="15"/>
  <c r="Z7" i="15"/>
  <c r="Z6" i="15"/>
  <c r="Z5" i="15"/>
  <c r="Z4" i="15"/>
  <c r="X7" i="15"/>
  <c r="X6" i="15"/>
  <c r="X5" i="15"/>
  <c r="X4" i="15"/>
  <c r="U7" i="15"/>
  <c r="U5" i="15"/>
  <c r="S7" i="15"/>
  <c r="S6" i="15"/>
  <c r="S5" i="15"/>
  <c r="S4" i="15"/>
  <c r="Q7" i="15"/>
  <c r="Q6" i="15"/>
  <c r="Q5" i="15"/>
  <c r="Q4" i="15"/>
  <c r="N7" i="15"/>
  <c r="N5" i="15"/>
  <c r="L7" i="15"/>
  <c r="L6" i="15"/>
  <c r="L5" i="15"/>
  <c r="L4" i="15"/>
  <c r="J7" i="15"/>
  <c r="J6" i="15"/>
  <c r="J5" i="15"/>
  <c r="J4" i="15"/>
  <c r="G7" i="15"/>
  <c r="G5" i="15"/>
  <c r="E7" i="15"/>
  <c r="E6" i="15"/>
  <c r="E5" i="15"/>
  <c r="E4" i="15"/>
  <c r="C7" i="15"/>
  <c r="C6" i="15"/>
  <c r="C5" i="15"/>
  <c r="C4" i="15"/>
  <c r="AB7" i="14"/>
  <c r="AB5" i="14"/>
  <c r="Z7" i="14"/>
  <c r="Z6" i="14"/>
  <c r="Z5" i="14"/>
  <c r="Z4" i="14"/>
  <c r="X7" i="14"/>
  <c r="X6" i="14"/>
  <c r="X5" i="14"/>
  <c r="X4" i="14"/>
  <c r="U7" i="14"/>
  <c r="U5" i="14"/>
  <c r="S7" i="14"/>
  <c r="S6" i="14"/>
  <c r="S5" i="14"/>
  <c r="S4" i="14"/>
  <c r="Q7" i="14"/>
  <c r="Q6" i="14"/>
  <c r="Q5" i="14"/>
  <c r="Q4" i="14"/>
  <c r="N7" i="14"/>
  <c r="N5" i="14"/>
  <c r="L7" i="14"/>
  <c r="L6" i="14"/>
  <c r="L5" i="14"/>
  <c r="L4" i="14"/>
  <c r="J7" i="14"/>
  <c r="J6" i="14"/>
  <c r="J5" i="14"/>
  <c r="J4" i="14"/>
  <c r="G7" i="14"/>
  <c r="G5" i="14"/>
  <c r="E7" i="14"/>
  <c r="E6" i="14"/>
  <c r="E5" i="14"/>
  <c r="E4" i="14"/>
  <c r="C7" i="14"/>
  <c r="C6" i="14"/>
  <c r="C5" i="14"/>
  <c r="C4" i="14"/>
  <c r="D78" i="2"/>
  <c r="D31" i="2"/>
  <c r="C78" i="1"/>
  <c r="D78" i="1"/>
  <c r="E78" i="1"/>
  <c r="F78" i="1"/>
  <c r="B78" i="1"/>
  <c r="C91" i="1"/>
  <c r="C92" i="1" s="1"/>
  <c r="D91" i="1"/>
  <c r="D92" i="1" s="1"/>
  <c r="E91" i="1"/>
  <c r="E92" i="1" s="1"/>
  <c r="F91" i="1"/>
  <c r="F92" i="1" s="1"/>
  <c r="B91" i="1"/>
  <c r="B92" i="1" s="1"/>
  <c r="C44" i="1"/>
  <c r="C45" i="1" s="1"/>
  <c r="D44" i="1"/>
  <c r="E44" i="1"/>
  <c r="F44" i="1"/>
  <c r="B44" i="1"/>
  <c r="C31" i="1"/>
  <c r="D31" i="1"/>
  <c r="E31" i="1"/>
  <c r="F31" i="1"/>
  <c r="B31" i="1"/>
  <c r="B45" i="1" s="1"/>
  <c r="E13" i="11"/>
  <c r="G13" i="11"/>
  <c r="I13" i="11"/>
  <c r="I4" i="11"/>
  <c r="I5" i="11"/>
  <c r="I6" i="11"/>
  <c r="I7" i="11"/>
  <c r="I8" i="11"/>
  <c r="I9" i="11"/>
  <c r="I3" i="11"/>
  <c r="G4" i="11"/>
  <c r="G5" i="11"/>
  <c r="G6" i="11"/>
  <c r="G7" i="11"/>
  <c r="G8" i="11"/>
  <c r="G9" i="11"/>
  <c r="G3" i="11"/>
  <c r="E4" i="11"/>
  <c r="E5" i="11"/>
  <c r="E6" i="11"/>
  <c r="E7" i="11"/>
  <c r="E8" i="11"/>
  <c r="E9" i="11"/>
  <c r="E3" i="11"/>
  <c r="F45" i="1" l="1"/>
  <c r="E45" i="1"/>
  <c r="D45" i="1"/>
  <c r="J48" i="7" l="1"/>
  <c r="B48" i="7"/>
  <c r="H56" i="7"/>
  <c r="F56" i="7"/>
  <c r="D56" i="7"/>
  <c r="B56" i="7"/>
  <c r="C32" i="7"/>
  <c r="D32" i="7"/>
  <c r="B32" i="7"/>
  <c r="C14" i="7"/>
  <c r="D14" i="7"/>
  <c r="E14" i="7"/>
  <c r="B14" i="7"/>
  <c r="D24" i="4"/>
  <c r="E24" i="4" s="1"/>
  <c r="D26" i="4"/>
  <c r="E26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4" i="4"/>
  <c r="E34" i="4" s="1"/>
  <c r="D35" i="4"/>
  <c r="E35" i="4" s="1"/>
  <c r="D36" i="4"/>
  <c r="E36" i="4" s="1"/>
  <c r="D37" i="4"/>
  <c r="E37" i="4" s="1"/>
  <c r="D38" i="4"/>
  <c r="E38" i="4" s="1"/>
  <c r="D39" i="4"/>
  <c r="E39" i="4" s="1"/>
  <c r="D5" i="4"/>
  <c r="E5" i="4" s="1"/>
  <c r="D10" i="4"/>
  <c r="E10" i="4" s="1"/>
  <c r="D11" i="4"/>
  <c r="E11" i="4" s="1"/>
  <c r="D14" i="4"/>
  <c r="E14" i="4" s="1"/>
  <c r="D15" i="4"/>
  <c r="E15" i="4" s="1"/>
  <c r="D49" i="4"/>
  <c r="E49" i="4" s="1"/>
  <c r="G3" i="6" l="1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" i="6"/>
  <c r="D44" i="4" l="1"/>
  <c r="D45" i="4"/>
  <c r="D46" i="4"/>
  <c r="D47" i="4"/>
  <c r="D48" i="4"/>
  <c r="D50" i="4"/>
  <c r="D51" i="4"/>
  <c r="D43" i="4"/>
  <c r="C91" i="2" l="1"/>
  <c r="E91" i="2"/>
  <c r="B91" i="2"/>
  <c r="F91" i="2" s="1"/>
  <c r="C78" i="2"/>
  <c r="E78" i="2"/>
  <c r="H78" i="2" s="1"/>
  <c r="B78" i="2"/>
  <c r="C44" i="2"/>
  <c r="E44" i="2"/>
  <c r="B44" i="2"/>
  <c r="C31" i="2"/>
  <c r="E31" i="2"/>
  <c r="H31" i="2" s="1"/>
  <c r="B31" i="2"/>
  <c r="E47" i="4"/>
  <c r="E50" i="4"/>
  <c r="E51" i="4"/>
  <c r="E44" i="4"/>
  <c r="E45" i="4"/>
  <c r="E46" i="4"/>
  <c r="E48" i="4"/>
  <c r="E43" i="4"/>
  <c r="C52" i="4"/>
  <c r="C40" i="4"/>
  <c r="E92" i="2" l="1"/>
  <c r="H92" i="2" s="1"/>
  <c r="G91" i="2"/>
  <c r="C54" i="4"/>
  <c r="G31" i="2"/>
  <c r="G78" i="2"/>
  <c r="C92" i="2"/>
  <c r="G92" i="2" s="1"/>
  <c r="F78" i="2"/>
  <c r="F44" i="2"/>
  <c r="E45" i="2"/>
  <c r="H45" i="2" s="1"/>
  <c r="C45" i="2"/>
  <c r="F31" i="2"/>
  <c r="G44" i="2"/>
  <c r="B92" i="2"/>
  <c r="B45" i="2"/>
  <c r="G45" i="2" l="1"/>
  <c r="F45" i="2"/>
  <c r="I57" i="7"/>
  <c r="B52" i="4" l="1"/>
  <c r="B40" i="4"/>
  <c r="B54" i="4" l="1"/>
  <c r="D54" i="4" s="1"/>
  <c r="E54" i="4" s="1"/>
  <c r="D40" i="4"/>
  <c r="E40" i="4" s="1"/>
  <c r="D52" i="4"/>
  <c r="E52" i="4" s="1"/>
  <c r="C32" i="6"/>
</calcChain>
</file>

<file path=xl/sharedStrings.xml><?xml version="1.0" encoding="utf-8"?>
<sst xmlns="http://schemas.openxmlformats.org/spreadsheetml/2006/main" count="875" uniqueCount="228">
  <si>
    <t>Permanent</t>
  </si>
  <si>
    <t>Temporary</t>
  </si>
  <si>
    <t>Casual</t>
  </si>
  <si>
    <t>Contract</t>
  </si>
  <si>
    <t>Total</t>
  </si>
  <si>
    <t>Department of Agriculture and Fisheries</t>
  </si>
  <si>
    <t>Department of Education</t>
  </si>
  <si>
    <t>Department of Employment, Small Business and Training</t>
  </si>
  <si>
    <t>Department of Environment and Science</t>
  </si>
  <si>
    <t>Department of Justice and Attorney-General</t>
  </si>
  <si>
    <t>Department of the Premier and Cabinet</t>
  </si>
  <si>
    <t>Department of Transport and Main Roads</t>
  </si>
  <si>
    <t>Electoral Commission Queensland</t>
  </si>
  <si>
    <t>Office of the Inspector-General of Emergency Management</t>
  </si>
  <si>
    <t>Queensland Fire and Emergency Services</t>
  </si>
  <si>
    <t>Public Safety Business Agency</t>
  </si>
  <si>
    <t>Queensland Health</t>
  </si>
  <si>
    <t>Public Service Commission</t>
  </si>
  <si>
    <t>Queensland Police Service</t>
  </si>
  <si>
    <t>Public Trustee</t>
  </si>
  <si>
    <t>Queensland Treasury</t>
  </si>
  <si>
    <t>Queensland Audit Office</t>
  </si>
  <si>
    <t>Queensland Corrective Services</t>
  </si>
  <si>
    <t>TAFE Queensland</t>
  </si>
  <si>
    <t>Other entities</t>
  </si>
  <si>
    <t>Legal Aid Queensland</t>
  </si>
  <si>
    <t>Office of the Health Ombudsman</t>
  </si>
  <si>
    <t>Queensland Art Gallery</t>
  </si>
  <si>
    <t>Queensland Family and Child Commission</t>
  </si>
  <si>
    <t>Queensland Museum</t>
  </si>
  <si>
    <t>State Library of Queensland</t>
  </si>
  <si>
    <t>Trade and Investment Queensland</t>
  </si>
  <si>
    <t>Appendix A: Number of FTE by appointment type and agency</t>
  </si>
  <si>
    <t>Queensland Human Rights Commission</t>
  </si>
  <si>
    <t>FTE</t>
  </si>
  <si>
    <t>Percentage</t>
  </si>
  <si>
    <t>Agency</t>
  </si>
  <si>
    <t>Female</t>
  </si>
  <si>
    <t>Male</t>
  </si>
  <si>
    <t>Headcount</t>
  </si>
  <si>
    <t xml:space="preserve"> </t>
  </si>
  <si>
    <t>Corporate</t>
  </si>
  <si>
    <t>Frontline/Frontline Support</t>
  </si>
  <si>
    <t>Brisbane Inner City</t>
  </si>
  <si>
    <t>Cairns</t>
  </si>
  <si>
    <t>Central Queensland</t>
  </si>
  <si>
    <t>Gold Coast</t>
  </si>
  <si>
    <t>Ipswich</t>
  </si>
  <si>
    <t>Sunshine Coast</t>
  </si>
  <si>
    <t>Toowoomba</t>
  </si>
  <si>
    <t>Townsville</t>
  </si>
  <si>
    <t>Wide Bay</t>
  </si>
  <si>
    <t>Full Time</t>
  </si>
  <si>
    <t>Part Time</t>
  </si>
  <si>
    <t>19 and less</t>
  </si>
  <si>
    <t>65 and Over</t>
  </si>
  <si>
    <t>up to $49,999</t>
  </si>
  <si>
    <t>$50,000 to $99,999</t>
  </si>
  <si>
    <t>$100,000 to $119,999</t>
  </si>
  <si>
    <t>$120,000 to $149,999</t>
  </si>
  <si>
    <t>$150,000 to $179,999</t>
  </si>
  <si>
    <t>$180,000 and above</t>
  </si>
  <si>
    <t>%</t>
  </si>
  <si>
    <t>Police</t>
  </si>
  <si>
    <t>Doctors</t>
  </si>
  <si>
    <t>Roles &lt;1,000 FTE</t>
  </si>
  <si>
    <t xml:space="preserve">4 out of 5 employees are permanent </t>
  </si>
  <si>
    <t>Women in leadership</t>
  </si>
  <si>
    <t>Diversity Headcount</t>
  </si>
  <si>
    <t>Regions</t>
  </si>
  <si>
    <t>People with disability</t>
  </si>
  <si>
    <t>Non-English speaking background</t>
  </si>
  <si>
    <t>Appointment type</t>
  </si>
  <si>
    <t>Aboriginal and Torres Strait Islander peoples</t>
  </si>
  <si>
    <t>Data for graphs</t>
  </si>
  <si>
    <t>Earnings up to $100,000</t>
  </si>
  <si>
    <t>Age</t>
  </si>
  <si>
    <t>Rest of state</t>
  </si>
  <si>
    <t>Full-time</t>
  </si>
  <si>
    <t>Part-time</t>
  </si>
  <si>
    <t>Size of workforce in each agency (FTE)</t>
  </si>
  <si>
    <t>Occupation type</t>
  </si>
  <si>
    <t>Sector</t>
  </si>
  <si>
    <t>Gender</t>
  </si>
  <si>
    <t>Diversity group</t>
  </si>
  <si>
    <t>Location</t>
  </si>
  <si>
    <t>FTE %</t>
  </si>
  <si>
    <t>Nurses and midwives</t>
  </si>
  <si>
    <t>Correctional officers</t>
  </si>
  <si>
    <t>Firefighters</t>
  </si>
  <si>
    <t>TAFE teachers and tutors</t>
  </si>
  <si>
    <t>Disability support workers</t>
  </si>
  <si>
    <t>Child safety case workers</t>
  </si>
  <si>
    <t>Key frontline roles</t>
  </si>
  <si>
    <t>Health sector</t>
  </si>
  <si>
    <t>Education sector</t>
  </si>
  <si>
    <t>Rest of sector</t>
  </si>
  <si>
    <t>Education sector*</t>
  </si>
  <si>
    <t>Headcount%</t>
  </si>
  <si>
    <t>*Education sector includes TAFE Queensland</t>
  </si>
  <si>
    <t>Teachers and teacher aides</t>
  </si>
  <si>
    <t>Youth and case workers</t>
  </si>
  <si>
    <t>Brisbane Inner City and surrounding suburbs*</t>
  </si>
  <si>
    <t>Remuneration range</t>
  </si>
  <si>
    <t>% of workforce</t>
  </si>
  <si>
    <t>Headcount %</t>
  </si>
  <si>
    <t>Employment status</t>
  </si>
  <si>
    <t>Sector sub-total: Budget paper 2 agencies</t>
  </si>
  <si>
    <t>Sector total</t>
  </si>
  <si>
    <t>Sector sub-total: Other entities</t>
  </si>
  <si>
    <t>Teacher and teacher aides</t>
  </si>
  <si>
    <t>Allied health</t>
  </si>
  <si>
    <t>Information and communications technology</t>
  </si>
  <si>
    <t>Human resources</t>
  </si>
  <si>
    <t>Accounting and finance</t>
  </si>
  <si>
    <t>Property and facilities</t>
  </si>
  <si>
    <t>Procurement and contract management</t>
  </si>
  <si>
    <t>Communication, media and marketing</t>
  </si>
  <si>
    <t>Executive services and support</t>
  </si>
  <si>
    <t>Governance and strategy</t>
  </si>
  <si>
    <t>Information management</t>
  </si>
  <si>
    <t>Legal services</t>
  </si>
  <si>
    <t>Audit services</t>
  </si>
  <si>
    <t>Corporate services management</t>
  </si>
  <si>
    <t>General clerks</t>
  </si>
  <si>
    <t>Commercial cleaners</t>
  </si>
  <si>
    <t>Program or project administrators</t>
  </si>
  <si>
    <t>Labourers</t>
  </si>
  <si>
    <t>Office managers</t>
  </si>
  <si>
    <t>Information officers</t>
  </si>
  <si>
    <t>Gardeners (general)</t>
  </si>
  <si>
    <t>Policy analysts</t>
  </si>
  <si>
    <t>Policy and planning managers</t>
  </si>
  <si>
    <t>Waiters (catering officer/canteen assistant)</t>
  </si>
  <si>
    <t>*ABS SA4 Regions of Brisbane Inner City, Brisbane North, South, East and West.</t>
  </si>
  <si>
    <t>Frontline and frontline support roles 
(including key frontline roles)</t>
  </si>
  <si>
    <t>Frontline (including
key frontline roles) and
frontline support roles</t>
  </si>
  <si>
    <t>Corporate roles</t>
  </si>
  <si>
    <t>% of total public sector workforce</t>
  </si>
  <si>
    <t>Brisbane Inner City and surrounding suburbs</t>
  </si>
  <si>
    <t>Total sector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</si>
  <si>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</si>
  <si>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</si>
  <si>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</si>
  <si>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</si>
  <si>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</si>
  <si>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</si>
  <si>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</si>
  <si>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</si>
  <si>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</si>
  <si>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Average age</t>
  </si>
  <si>
    <t>Headcount by appointment type and agency</t>
  </si>
  <si>
    <t>Number of FTE and percentage by gender and agency</t>
  </si>
  <si>
    <t>Headcount and percentage by gender and agency</t>
  </si>
  <si>
    <t>Senior Officer, Senior Executive and Chief Executive in classified roles</t>
  </si>
  <si>
    <t>Brisbane – East</t>
  </si>
  <si>
    <t>Brisbane – North</t>
  </si>
  <si>
    <t>Brisbane – South</t>
  </si>
  <si>
    <t>Brisbane – West</t>
  </si>
  <si>
    <t>Darling Downs – Maranoa</t>
  </si>
  <si>
    <t>Logan – Beaudesert</t>
  </si>
  <si>
    <t>Mackay – Isaac – Whitsunday</t>
  </si>
  <si>
    <t>Moreton Bay – North</t>
  </si>
  <si>
    <t>Moreton Bay – South</t>
  </si>
  <si>
    <t>Queensland – Outback</t>
  </si>
  <si>
    <t>Queensland public sector 
average age</t>
  </si>
  <si>
    <t>TAFE teachers/tutors</t>
  </si>
  <si>
    <t>Corporate service roles</t>
  </si>
  <si>
    <t>Queensland</t>
  </si>
  <si>
    <t>Resources Safety and Health Queensland</t>
  </si>
  <si>
    <t>(1) Departments abolished</t>
  </si>
  <si>
    <t>(2) New or renamed departments or other entities</t>
  </si>
  <si>
    <t>Variance (3)</t>
  </si>
  <si>
    <t>% Variance (3)</t>
  </si>
  <si>
    <t>Ambulance officers</t>
  </si>
  <si>
    <t>Allied health (health practitioners, and professional)</t>
  </si>
  <si>
    <t>September 2020</t>
  </si>
  <si>
    <t>Target</t>
  </si>
  <si>
    <t>People from a non-English speaking background</t>
  </si>
  <si>
    <t>Frontline (including key frontline roles) and frontline support roles</t>
  </si>
  <si>
    <t>(3) The amounts in the Variance and % Variance columns do not total, as abolished departments variance and % variance amounts are not included.</t>
  </si>
  <si>
    <t>Non-binary</t>
  </si>
  <si>
    <t>March 2021</t>
  </si>
  <si>
    <t>Department of Communities, Housing and Digital Economy</t>
  </si>
  <si>
    <t>Department of Energy and Public Works</t>
  </si>
  <si>
    <t>Department of Child Safety, Youth and Women (1)</t>
  </si>
  <si>
    <t>Department of Communities, Disability Services and Seniors (1)</t>
  </si>
  <si>
    <t>Department of Housing and Public Works (1)</t>
  </si>
  <si>
    <t>Department of Energy and Public Works (2)</t>
  </si>
  <si>
    <t>Department of Local Government, Racing and Multicultural Affairs (1)</t>
  </si>
  <si>
    <t>Department of Natural Resources, Mines and Energy (1)</t>
  </si>
  <si>
    <t>Department of Resources</t>
  </si>
  <si>
    <t>Department of State Development, Tourism and Innovation (1)</t>
  </si>
  <si>
    <t>Department of State Development, Infrastructure, Local Government and Planning</t>
  </si>
  <si>
    <t>Department of Regional Development, Manufacturing and Water</t>
  </si>
  <si>
    <t>Department of Aboriginal and Torres Strait Islander Partnerships (1)</t>
  </si>
  <si>
    <t>Department of Youth Justice (1)</t>
  </si>
  <si>
    <t>Department of Regional Development and Manufacturing (1)</t>
  </si>
  <si>
    <t>Department of Children, Youth Justice and Multicultural Affiars</t>
  </si>
  <si>
    <t>Department of Seniors, Disability Services and Aboriginal and Torres Strait Islander Partnerships</t>
  </si>
  <si>
    <t>Department of Tourism, Innovation and Sport</t>
  </si>
  <si>
    <t>Men</t>
  </si>
  <si>
    <t>Women</t>
  </si>
  <si>
    <t>87.58% of part-time employees are women</t>
  </si>
  <si>
    <t>69.39% of temporary and casual employees are women</t>
  </si>
  <si>
    <t>Classified Roles</t>
  </si>
  <si>
    <t>Brisbane - East</t>
  </si>
  <si>
    <t>Brisbane - North</t>
  </si>
  <si>
    <t>Brisbane - South</t>
  </si>
  <si>
    <t>Brisbane - West</t>
  </si>
  <si>
    <t>Darling Downs - Maranoa</t>
  </si>
  <si>
    <t>Logan - Beaudesert</t>
  </si>
  <si>
    <t>Mackay - Isaac - Whitsunday</t>
  </si>
  <si>
    <t>Moreton Bay - North</t>
  </si>
  <si>
    <t>Moreton Bay - South</t>
  </si>
  <si>
    <t>Queensland - Outback</t>
  </si>
  <si>
    <t>-</t>
  </si>
  <si>
    <t>Department of Children, Youth Justice and Multicultural Affairs (2) (4)</t>
  </si>
  <si>
    <t>Department of Communities, Housing and Digital Economy (2) (4)</t>
  </si>
  <si>
    <t>Department of Environment and Science (4)</t>
  </si>
  <si>
    <t>Department of Justice and Attorney-General (4)</t>
  </si>
  <si>
    <t>Department of Regional Development, Manufacturing and Water (2) (4)</t>
  </si>
  <si>
    <t>Department of Resources (2) (4)</t>
  </si>
  <si>
    <t>Department of Seniors, Disability Services and Aboriginal and Torres Strait Islander Parnterships (2) (4)</t>
  </si>
  <si>
    <t>Department of State Development, Infrastructure, Local Government and Planning (2) (4)</t>
  </si>
  <si>
    <t>Department of Tourism, Innovation and Sport (2) (4)</t>
  </si>
  <si>
    <t>Queensland Treasury (4)</t>
  </si>
  <si>
    <t>(4) FTE numbers have been affected by employee movements as part of machinery of government chnages.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</si>
</sst>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#,##0.00"/>
    <numFmt numFmtId="165" formatCode="0.00_ ;\-0.00\ "/>
    <numFmt numFmtId="166" formatCode="0_ ;\-0\ "/>
    <numFmt numFmtId="167" formatCode="0.0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A"/>
      <name val="Arial"/>
      <family val="2"/>
    </font>
    <font>
      <b/>
      <sz val="11"/>
      <color rgb="FF00000A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5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3" fontId="3" fillId="3" borderId="1" xfId="3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43" fontId="3" fillId="2" borderId="0" xfId="3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3" fontId="3" fillId="0" borderId="0" xfId="3" applyFont="1" applyFill="1" applyBorder="1" applyAlignment="1">
      <alignment horizontal="right" vertical="center"/>
    </xf>
    <xf numFmtId="41" fontId="3" fillId="3" borderId="1" xfId="3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2" fillId="0" borderId="0" xfId="0" applyFont="1"/>
    <xf numFmtId="10" fontId="2" fillId="0" borderId="1" xfId="1" applyNumberFormat="1" applyFont="1" applyBorder="1"/>
    <xf numFmtId="4" fontId="2" fillId="0" borderId="1" xfId="0" applyNumberFormat="1" applyFont="1" applyBorder="1"/>
    <xf numFmtId="10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0" xfId="0" applyFont="1"/>
    <xf numFmtId="4" fontId="2" fillId="0" borderId="0" xfId="0" applyNumberFormat="1" applyFont="1"/>
    <xf numFmtId="4" fontId="3" fillId="4" borderId="1" xfId="0" applyNumberFormat="1" applyFont="1" applyFill="1" applyBorder="1"/>
    <xf numFmtId="10" fontId="3" fillId="4" borderId="1" xfId="1" applyNumberFormat="1" applyFont="1" applyFill="1" applyBorder="1"/>
    <xf numFmtId="3" fontId="3" fillId="4" borderId="1" xfId="0" applyNumberFormat="1" applyFont="1" applyFill="1" applyBorder="1"/>
    <xf numFmtId="3" fontId="2" fillId="0" borderId="0" xfId="0" applyNumberFormat="1" applyFont="1"/>
    <xf numFmtId="0" fontId="2" fillId="0" borderId="0" xfId="0" applyFont="1" applyFill="1"/>
    <xf numFmtId="0" fontId="5" fillId="0" borderId="1" xfId="0" applyFont="1" applyFill="1" applyBorder="1" applyAlignment="1">
      <alignment wrapText="1"/>
    </xf>
    <xf numFmtId="0" fontId="2" fillId="0" borderId="1" xfId="0" applyFont="1" applyBorder="1" applyAlignment="1"/>
    <xf numFmtId="0" fontId="3" fillId="0" borderId="1" xfId="0" applyFont="1" applyBorder="1"/>
    <xf numFmtId="0" fontId="2" fillId="0" borderId="0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Fill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vertical="top"/>
    </xf>
    <xf numFmtId="43" fontId="2" fillId="0" borderId="0" xfId="0" applyNumberFormat="1" applyFont="1"/>
    <xf numFmtId="2" fontId="3" fillId="0" borderId="1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right"/>
    </xf>
    <xf numFmtId="0" fontId="3" fillId="0" borderId="2" xfId="0" applyFont="1" applyBorder="1" applyAlignment="1"/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Fill="1" applyBorder="1"/>
    <xf numFmtId="4" fontId="3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2" fontId="2" fillId="0" borderId="1" xfId="0" applyNumberFormat="1" applyFont="1" applyBorder="1"/>
    <xf numFmtId="0" fontId="2" fillId="0" borderId="1" xfId="0" applyFont="1" applyFill="1" applyBorder="1" applyAlignment="1">
      <alignment wrapText="1"/>
    </xf>
    <xf numFmtId="165" fontId="3" fillId="3" borderId="1" xfId="3" applyNumberFormat="1" applyFont="1" applyFill="1" applyBorder="1" applyAlignment="1">
      <alignment horizontal="right" vertical="center"/>
    </xf>
    <xf numFmtId="1" fontId="2" fillId="0" borderId="1" xfId="0" applyNumberFormat="1" applyFont="1" applyBorder="1"/>
    <xf numFmtId="166" fontId="3" fillId="3" borderId="1" xfId="3" applyNumberFormat="1" applyFont="1" applyFill="1" applyBorder="1" applyAlignment="1">
      <alignment horizontal="right" vertical="center"/>
    </xf>
    <xf numFmtId="2" fontId="3" fillId="4" borderId="1" xfId="0" applyNumberFormat="1" applyFont="1" applyFill="1" applyBorder="1"/>
    <xf numFmtId="1" fontId="3" fillId="4" borderId="1" xfId="0" applyNumberFormat="1" applyFont="1" applyFill="1" applyBorder="1"/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10" fontId="7" fillId="0" borderId="0" xfId="1" applyNumberFormat="1" applyFont="1" applyBorder="1"/>
    <xf numFmtId="4" fontId="2" fillId="2" borderId="1" xfId="0" applyNumberFormat="1" applyFont="1" applyFill="1" applyBorder="1"/>
    <xf numFmtId="2" fontId="2" fillId="2" borderId="1" xfId="0" applyNumberFormat="1" applyFont="1" applyFill="1" applyBorder="1"/>
    <xf numFmtId="3" fontId="2" fillId="2" borderId="1" xfId="0" applyNumberFormat="1" applyFont="1" applyFill="1" applyBorder="1"/>
    <xf numFmtId="0" fontId="5" fillId="0" borderId="1" xfId="0" applyFont="1" applyFill="1" applyBorder="1" applyAlignment="1">
      <alignment horizontal="center" wrapText="1"/>
    </xf>
    <xf numFmtId="9" fontId="2" fillId="0" borderId="0" xfId="1" applyFont="1"/>
    <xf numFmtId="0" fontId="0" fillId="0" borderId="0" xfId="0" applyFill="1"/>
    <xf numFmtId="4" fontId="2" fillId="0" borderId="1" xfId="0" applyNumberFormat="1" applyFont="1" applyFill="1" applyBorder="1"/>
    <xf numFmtId="10" fontId="3" fillId="0" borderId="1" xfId="1" applyNumberFormat="1" applyFont="1" applyFill="1" applyBorder="1"/>
    <xf numFmtId="2" fontId="2" fillId="0" borderId="1" xfId="0" applyNumberFormat="1" applyFont="1" applyFill="1" applyBorder="1"/>
    <xf numFmtId="2" fontId="2" fillId="0" borderId="0" xfId="0" applyNumberFormat="1" applyFont="1" applyFill="1"/>
    <xf numFmtId="3" fontId="2" fillId="0" borderId="1" xfId="0" applyNumberFormat="1" applyFont="1" applyFill="1" applyBorder="1"/>
    <xf numFmtId="1" fontId="2" fillId="0" borderId="1" xfId="0" applyNumberFormat="1" applyFont="1" applyFill="1" applyBorder="1"/>
    <xf numFmtId="10" fontId="2" fillId="0" borderId="1" xfId="0" applyNumberFormat="1" applyFont="1" applyFill="1" applyBorder="1"/>
    <xf numFmtId="164" fontId="4" fillId="0" borderId="1" xfId="0" applyNumberFormat="1" applyFont="1" applyFill="1" applyBorder="1"/>
    <xf numFmtId="10" fontId="4" fillId="0" borderId="1" xfId="1" applyNumberFormat="1" applyFont="1" applyFill="1" applyBorder="1"/>
    <xf numFmtId="2" fontId="4" fillId="0" borderId="1" xfId="0" applyNumberFormat="1" applyFont="1" applyFill="1" applyBorder="1"/>
    <xf numFmtId="10" fontId="2" fillId="0" borderId="1" xfId="1" applyNumberFormat="1" applyFont="1" applyFill="1" applyBorder="1"/>
    <xf numFmtId="2" fontId="0" fillId="0" borderId="0" xfId="0" applyNumberFormat="1" applyFill="1"/>
    <xf numFmtId="10" fontId="0" fillId="0" borderId="0" xfId="1" applyNumberFormat="1" applyFont="1" applyFill="1"/>
    <xf numFmtId="4" fontId="2" fillId="0" borderId="1" xfId="1" applyNumberFormat="1" applyFont="1" applyFill="1" applyBorder="1"/>
    <xf numFmtId="10" fontId="2" fillId="0" borderId="0" xfId="1" applyNumberFormat="1" applyFont="1" applyFill="1" applyBorder="1"/>
    <xf numFmtId="164" fontId="0" fillId="0" borderId="0" xfId="0" applyNumberFormat="1" applyFill="1"/>
    <xf numFmtId="4" fontId="0" fillId="0" borderId="0" xfId="0" applyNumberFormat="1" applyFill="1"/>
    <xf numFmtId="4" fontId="2" fillId="0" borderId="0" xfId="0" applyNumberFormat="1" applyFont="1" applyFill="1"/>
    <xf numFmtId="10" fontId="2" fillId="0" borderId="0" xfId="0" applyNumberFormat="1" applyFont="1" applyFill="1"/>
    <xf numFmtId="17" fontId="3" fillId="0" borderId="1" xfId="0" applyNumberFormat="1" applyFont="1" applyFill="1" applyBorder="1"/>
    <xf numFmtId="9" fontId="2" fillId="0" borderId="1" xfId="1" applyNumberFormat="1" applyFont="1" applyFill="1" applyBorder="1"/>
    <xf numFmtId="9" fontId="2" fillId="0" borderId="1" xfId="1" applyFont="1" applyFill="1" applyBorder="1"/>
    <xf numFmtId="2" fontId="2" fillId="0" borderId="1" xfId="0" applyNumberFormat="1" applyFont="1" applyFill="1" applyBorder="1" applyAlignment="1">
      <alignment horizontal="right"/>
    </xf>
    <xf numFmtId="10" fontId="2" fillId="0" borderId="0" xfId="1" applyNumberFormat="1" applyFont="1" applyFill="1"/>
    <xf numFmtId="4" fontId="2" fillId="0" borderId="1" xfId="0" applyNumberFormat="1" applyFont="1" applyFill="1" applyBorder="1" applyAlignment="1">
      <alignment horizontal="right"/>
    </xf>
    <xf numFmtId="4" fontId="3" fillId="4" borderId="1" xfId="4" applyNumberFormat="1" applyFont="1" applyFill="1" applyBorder="1" applyAlignment="1">
      <alignment horizontal="right"/>
    </xf>
    <xf numFmtId="4" fontId="3" fillId="4" borderId="2" xfId="4" applyNumberFormat="1" applyFont="1" applyFill="1" applyBorder="1" applyAlignment="1">
      <alignment horizontal="right"/>
    </xf>
    <xf numFmtId="10" fontId="0" fillId="0" borderId="0" xfId="0" applyNumberFormat="1"/>
    <xf numFmtId="0" fontId="3" fillId="0" borderId="6" xfId="0" applyFont="1" applyFill="1" applyBorder="1" applyAlignment="1">
      <alignment wrapText="1"/>
    </xf>
    <xf numFmtId="3" fontId="2" fillId="0" borderId="0" xfId="0" applyNumberFormat="1" applyFont="1" applyFill="1"/>
    <xf numFmtId="0" fontId="0" fillId="0" borderId="0" xfId="0"/>
    <xf numFmtId="9" fontId="0" fillId="0" borderId="0" xfId="0" applyNumberFormat="1"/>
    <xf numFmtId="0" fontId="3" fillId="0" borderId="1" xfId="0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/>
    <xf numFmtId="0" fontId="9" fillId="0" borderId="1" xfId="0" applyFont="1" applyBorder="1"/>
    <xf numFmtId="0" fontId="9" fillId="0" borderId="0" xfId="0" applyFont="1"/>
    <xf numFmtId="0" fontId="8" fillId="0" borderId="0" xfId="0" applyFont="1" applyFill="1"/>
    <xf numFmtId="0" fontId="9" fillId="0" borderId="1" xfId="0" applyFont="1" applyBorder="1" applyAlignment="1">
      <alignment horizontal="left" vertical="center" wrapText="1"/>
    </xf>
    <xf numFmtId="17" fontId="9" fillId="0" borderId="1" xfId="0" quotePrefix="1" applyNumberFormat="1" applyFont="1" applyBorder="1" applyAlignment="1">
      <alignment horizontal="center" vertical="center" wrapText="1"/>
    </xf>
    <xf numFmtId="17" fontId="9" fillId="0" borderId="1" xfId="0" quotePrefix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0" xfId="0" applyFont="1"/>
    <xf numFmtId="10" fontId="8" fillId="0" borderId="1" xfId="1" applyNumberFormat="1" applyFont="1" applyBorder="1"/>
    <xf numFmtId="2" fontId="8" fillId="0" borderId="1" xfId="0" applyNumberFormat="1" applyFont="1" applyFill="1" applyBorder="1"/>
    <xf numFmtId="4" fontId="8" fillId="0" borderId="1" xfId="0" applyNumberFormat="1" applyFont="1" applyFill="1" applyBorder="1"/>
    <xf numFmtId="0" fontId="9" fillId="3" borderId="2" xfId="0" applyFont="1" applyFill="1" applyBorder="1" applyAlignment="1">
      <alignment horizontal="left" vertical="center"/>
    </xf>
    <xf numFmtId="43" fontId="9" fillId="3" borderId="1" xfId="3" applyFont="1" applyFill="1" applyBorder="1" applyAlignment="1">
      <alignment horizontal="right" vertical="center"/>
    </xf>
    <xf numFmtId="165" fontId="9" fillId="3" borderId="1" xfId="3" applyNumberFormat="1" applyFont="1" applyFill="1" applyBorder="1" applyAlignment="1">
      <alignment horizontal="right" vertical="center"/>
    </xf>
    <xf numFmtId="10" fontId="9" fillId="3" borderId="1" xfId="1" applyNumberFormat="1" applyFont="1" applyFill="1" applyBorder="1"/>
    <xf numFmtId="4" fontId="8" fillId="0" borderId="0" xfId="0" applyNumberFormat="1" applyFont="1"/>
    <xf numFmtId="0" fontId="9" fillId="2" borderId="0" xfId="0" applyFont="1" applyFill="1" applyBorder="1" applyAlignment="1">
      <alignment horizontal="left" vertical="center"/>
    </xf>
    <xf numFmtId="10" fontId="8" fillId="0" borderId="0" xfId="1" applyNumberFormat="1" applyFont="1"/>
    <xf numFmtId="0" fontId="9" fillId="3" borderId="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43" fontId="9" fillId="2" borderId="0" xfId="3" applyFont="1" applyFill="1" applyBorder="1" applyAlignment="1">
      <alignment horizontal="right" vertical="center"/>
    </xf>
    <xf numFmtId="43" fontId="9" fillId="0" borderId="0" xfId="3" applyFont="1" applyFill="1" applyBorder="1" applyAlignment="1">
      <alignment horizontal="right" vertical="center"/>
    </xf>
    <xf numFmtId="10" fontId="8" fillId="0" borderId="1" xfId="0" applyNumberFormat="1" applyFont="1" applyFill="1" applyBorder="1"/>
    <xf numFmtId="0" fontId="8" fillId="0" borderId="0" xfId="0" applyFont="1" applyBorder="1"/>
    <xf numFmtId="10" fontId="8" fillId="0" borderId="0" xfId="0" applyNumberFormat="1" applyFont="1" applyBorder="1"/>
    <xf numFmtId="0" fontId="10" fillId="0" borderId="0" xfId="0" applyFont="1" applyBorder="1"/>
    <xf numFmtId="0" fontId="9" fillId="0" borderId="0" xfId="0" applyFont="1" applyBorder="1" applyAlignment="1"/>
    <xf numFmtId="0" fontId="9" fillId="0" borderId="0" xfId="0" applyFont="1" applyBorder="1"/>
    <xf numFmtId="4" fontId="8" fillId="0" borderId="0" xfId="0" applyNumberFormat="1" applyFont="1" applyBorder="1"/>
    <xf numFmtId="10" fontId="8" fillId="0" borderId="0" xfId="1" applyNumberFormat="1" applyFont="1" applyBorder="1"/>
    <xf numFmtId="10" fontId="8" fillId="0" borderId="1" xfId="1" applyNumberFormat="1" applyFont="1" applyFill="1" applyBorder="1"/>
    <xf numFmtId="10" fontId="8" fillId="0" borderId="0" xfId="0" applyNumberFormat="1" applyFont="1"/>
    <xf numFmtId="10" fontId="9" fillId="0" borderId="1" xfId="1" applyNumberFormat="1" applyFont="1" applyBorder="1"/>
    <xf numFmtId="10" fontId="9" fillId="0" borderId="0" xfId="0" applyNumberFormat="1" applyFont="1" applyBorder="1" applyAlignment="1"/>
    <xf numFmtId="3" fontId="8" fillId="0" borderId="0" xfId="0" applyNumberFormat="1" applyFont="1" applyBorder="1"/>
    <xf numFmtId="3" fontId="8" fillId="0" borderId="1" xfId="0" applyNumberFormat="1" applyFont="1" applyFill="1" applyBorder="1"/>
    <xf numFmtId="1" fontId="8" fillId="0" borderId="1" xfId="0" applyNumberFormat="1" applyFont="1" applyFill="1" applyBorder="1"/>
    <xf numFmtId="4" fontId="10" fillId="0" borderId="0" xfId="0" applyNumberFormat="1" applyFont="1"/>
    <xf numFmtId="0" fontId="9" fillId="0" borderId="6" xfId="0" applyFont="1" applyFill="1" applyBorder="1" applyAlignment="1">
      <alignment wrapText="1"/>
    </xf>
    <xf numFmtId="3" fontId="8" fillId="0" borderId="0" xfId="0" applyNumberFormat="1" applyFont="1" applyFill="1"/>
    <xf numFmtId="0" fontId="9" fillId="0" borderId="1" xfId="0" applyFont="1" applyFill="1" applyBorder="1" applyAlignment="1">
      <alignment horizontal="center"/>
    </xf>
    <xf numFmtId="10" fontId="8" fillId="0" borderId="0" xfId="0" applyNumberFormat="1" applyFont="1" applyFill="1"/>
    <xf numFmtId="17" fontId="9" fillId="0" borderId="1" xfId="0" applyNumberFormat="1" applyFont="1" applyFill="1" applyBorder="1"/>
    <xf numFmtId="10" fontId="8" fillId="0" borderId="1" xfId="0" applyNumberFormat="1" applyFont="1" applyBorder="1"/>
    <xf numFmtId="17" fontId="9" fillId="0" borderId="0" xfId="0" applyNumberFormat="1" applyFont="1" applyFill="1" applyBorder="1"/>
    <xf numFmtId="0" fontId="9" fillId="0" borderId="1" xfId="0" applyFont="1" applyFill="1" applyBorder="1" applyAlignment="1">
      <alignment horizontal="center" wrapText="1"/>
    </xf>
    <xf numFmtId="164" fontId="8" fillId="0" borderId="1" xfId="0" applyNumberFormat="1" applyFont="1" applyFill="1" applyBorder="1"/>
    <xf numFmtId="4" fontId="10" fillId="0" borderId="0" xfId="0" applyNumberFormat="1" applyFont="1" applyFill="1"/>
    <xf numFmtId="0" fontId="10" fillId="0" borderId="0" xfId="0" applyFont="1" applyFill="1"/>
    <xf numFmtId="164" fontId="10" fillId="0" borderId="0" xfId="0" applyNumberFormat="1" applyFont="1" applyFill="1"/>
    <xf numFmtId="10" fontId="10" fillId="0" borderId="0" xfId="1" applyNumberFormat="1" applyFont="1" applyFill="1"/>
    <xf numFmtId="4" fontId="8" fillId="0" borderId="0" xfId="0" applyNumberFormat="1" applyFont="1" applyFill="1"/>
    <xf numFmtId="9" fontId="2" fillId="0" borderId="1" xfId="0" applyNumberFormat="1" applyFont="1" applyFill="1" applyBorder="1"/>
    <xf numFmtId="4" fontId="3" fillId="0" borderId="1" xfId="0" applyNumberFormat="1" applyFont="1" applyFill="1" applyBorder="1"/>
    <xf numFmtId="4" fontId="2" fillId="0" borderId="1" xfId="0" applyNumberFormat="1" applyFont="1" applyFill="1" applyBorder="1" applyAlignment="1"/>
    <xf numFmtId="10" fontId="2" fillId="2" borderId="1" xfId="1" applyNumberFormat="1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wrapText="1"/>
    </xf>
    <xf numFmtId="0" fontId="9" fillId="0" borderId="1" xfId="0" applyFont="1" applyFill="1" applyBorder="1" applyAlignment="1">
      <alignment horizontal="center"/>
    </xf>
    <xf numFmtId="10" fontId="2" fillId="0" borderId="0" xfId="0" applyNumberFormat="1" applyFont="1" applyBorder="1"/>
    <xf numFmtId="10" fontId="2" fillId="0" borderId="1" xfId="0" applyNumberFormat="1" applyFont="1" applyBorder="1"/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wrapText="1"/>
    </xf>
    <xf numFmtId="4" fontId="8" fillId="0" borderId="1" xfId="0" applyNumberFormat="1" applyFont="1" applyBorder="1"/>
    <xf numFmtId="10" fontId="2" fillId="0" borderId="0" xfId="1" applyNumberFormat="1" applyFont="1"/>
    <xf numFmtId="10" fontId="10" fillId="0" borderId="0" xfId="0" applyNumberFormat="1" applyFont="1"/>
    <xf numFmtId="167" fontId="2" fillId="0" borderId="0" xfId="1" applyNumberFormat="1" applyFont="1"/>
    <xf numFmtId="2" fontId="2" fillId="0" borderId="1" xfId="0" quotePrefix="1" applyNumberFormat="1" applyFont="1" applyBorder="1" applyAlignment="1">
      <alignment horizontal="right"/>
    </xf>
    <xf numFmtId="2" fontId="3" fillId="4" borderId="1" xfId="0" quotePrefix="1" applyNumberFormat="1" applyFont="1" applyFill="1" applyBorder="1" applyAlignment="1">
      <alignment horizontal="right"/>
    </xf>
    <xf numFmtId="10" fontId="3" fillId="4" borderId="1" xfId="1" quotePrefix="1" applyNumberFormat="1" applyFont="1" applyFill="1" applyBorder="1" applyAlignment="1">
      <alignment horizontal="right"/>
    </xf>
    <xf numFmtId="1" fontId="3" fillId="4" borderId="1" xfId="0" quotePrefix="1" applyNumberFormat="1" applyFont="1" applyFill="1" applyBorder="1" applyAlignment="1">
      <alignment horizontal="right"/>
    </xf>
    <xf numFmtId="3" fontId="2" fillId="0" borderId="1" xfId="0" quotePrefix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8">
    <cellStyle name="Comma" xfId="4" builtinId="3"/>
    <cellStyle name="Comma 2" xfId="3" xr:uid="{00000000-0005-0000-0000-000001000000}"/>
    <cellStyle name="Comma 2 2" xfId="6" xr:uid="{3FC076A8-2B03-4D33-9B3F-175258BE1FB0}"/>
    <cellStyle name="Comma 3" xfId="7" xr:uid="{24E08B1E-95AF-41A3-A7EC-AB21FB3C092B}"/>
    <cellStyle name="Currency 2" xfId="2" xr:uid="{00000000-0005-0000-0000-000002000000}"/>
    <cellStyle name="Currency 2 2" xfId="5" xr:uid="{31AC8AC0-5969-4549-98E0-F1124456F92E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15B67"/>
      <color rgb="FFFDC3DC"/>
      <color rgb="FF60C3AD"/>
      <color rgb="FFF48785"/>
      <color rgb="FF4483A4"/>
      <color rgb="FF007A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67147856517937E-2"/>
          <c:y val="2.5428341144772947E-2"/>
          <c:w val="0.88498840769903764"/>
          <c:h val="0.841674628781943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'pg 13 employment type'!$A$12</c:f>
              <c:strCache>
                <c:ptCount val="1"/>
                <c:pt idx="0">
                  <c:v>Education sector</c:v>
                </c:pt>
              </c:strCache>
            </c:strRef>
          </c:tx>
          <c:spPr>
            <a:solidFill>
              <a:srgbClr val="F48785"/>
            </a:solidFill>
            <a:ln>
              <a:noFill/>
            </a:ln>
            <a:effectLst/>
          </c:spPr>
          <c:invertIfNegative val="0"/>
          <c:cat>
            <c:strRef>
              <c:f>'pg 13 employment type'!$B$11:$E$11</c:f>
              <c:strCache>
                <c:ptCount val="4"/>
                <c:pt idx="0">
                  <c:v>Permanent</c:v>
                </c:pt>
                <c:pt idx="1">
                  <c:v>Temporary</c:v>
                </c:pt>
                <c:pt idx="2">
                  <c:v>Casual</c:v>
                </c:pt>
                <c:pt idx="3">
                  <c:v>Contract</c:v>
                </c:pt>
              </c:strCache>
            </c:strRef>
          </c:cat>
          <c:val>
            <c:numRef>
              <c:f>'pg 13 employment type'!$B$12:$E$12</c:f>
              <c:numCache>
                <c:formatCode>0.00%</c:formatCode>
                <c:ptCount val="4"/>
                <c:pt idx="0">
                  <c:v>0.33260000000000001</c:v>
                </c:pt>
                <c:pt idx="1">
                  <c:v>0.34229999999999999</c:v>
                </c:pt>
                <c:pt idx="2">
                  <c:v>0.44080000000000003</c:v>
                </c:pt>
                <c:pt idx="3">
                  <c:v>0.12280000000000001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4B-4192-A1F9-6512C3F72A10}"/>
            </c:ext>
          </c:extLst>
        </c:ser>
        <c:ser>
          <c:idx val="1"/>
          <c:order val="1"/>
          <c:tx>
            <c:strRef>
              <c:f>'pg 13 employment type'!$A$13</c:f>
              <c:strCache>
                <c:ptCount val="1"/>
                <c:pt idx="0">
                  <c:v>Health sector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'pg 13 employment type'!$B$11:$E$11</c:f>
              <c:strCache>
                <c:ptCount val="4"/>
                <c:pt idx="0">
                  <c:v>Permanent</c:v>
                </c:pt>
                <c:pt idx="1">
                  <c:v>Temporary</c:v>
                </c:pt>
                <c:pt idx="2">
                  <c:v>Casual</c:v>
                </c:pt>
                <c:pt idx="3">
                  <c:v>Contract</c:v>
                </c:pt>
              </c:strCache>
            </c:strRef>
          </c:cat>
          <c:val>
            <c:numRef>
              <c:f>'pg 13 employment type'!$B$13:$E$13</c:f>
              <c:numCache>
                <c:formatCode>0.00%</c:formatCode>
                <c:ptCount val="4"/>
                <c:pt idx="0">
                  <c:v>0.38030000000000003</c:v>
                </c:pt>
                <c:pt idx="1">
                  <c:v>0.53710000000000002</c:v>
                </c:pt>
                <c:pt idx="2">
                  <c:v>0.40150000000000002</c:v>
                </c:pt>
                <c:pt idx="3">
                  <c:v>0.24890000000000001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4B-4192-A1F9-6512C3F72A10}"/>
            </c:ext>
          </c:extLst>
        </c:ser>
        <c:ser>
          <c:idx val="2"/>
          <c:order val="2"/>
          <c:tx>
            <c:strRef>
              <c:f>'pg 13 employment type'!$A$14</c:f>
              <c:strCache>
                <c:ptCount val="1"/>
                <c:pt idx="0">
                  <c:v>Rest of sector</c:v>
                </c:pt>
              </c:strCache>
            </c:strRef>
          </c:tx>
          <c:spPr>
            <a:solidFill>
              <a:srgbClr val="60C3AD"/>
            </a:solidFill>
            <a:ln>
              <a:noFill/>
            </a:ln>
            <a:effectLst/>
          </c:spPr>
          <c:invertIfNegative val="0"/>
          <c:cat>
            <c:strRef>
              <c:f>'pg 13 employment type'!$B$11:$E$11</c:f>
              <c:strCache>
                <c:ptCount val="4"/>
                <c:pt idx="0">
                  <c:v>Permanent</c:v>
                </c:pt>
                <c:pt idx="1">
                  <c:v>Temporary</c:v>
                </c:pt>
                <c:pt idx="2">
                  <c:v>Casual</c:v>
                </c:pt>
                <c:pt idx="3">
                  <c:v>Contract</c:v>
                </c:pt>
              </c:strCache>
            </c:strRef>
          </c:cat>
          <c:val>
            <c:numRef>
              <c:f>'pg 13 employment type'!$B$14:$E$14</c:f>
              <c:numCache>
                <c:formatCode>0.00%</c:formatCode>
                <c:ptCount val="4"/>
                <c:pt idx="0">
                  <c:v>0.28709999999999991</c:v>
                </c:pt>
                <c:pt idx="1">
                  <c:v>0.12059999999999998</c:v>
                </c:pt>
                <c:pt idx="2">
                  <c:v>0.15770000000000001</c:v>
                </c:pt>
                <c:pt idx="3">
                  <c:v>0.62829999999999997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4B-4192-A1F9-6512C3F72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152744"/>
        <c:axId val="152593808"/>
      </c:barChart>
      <c:catAx>
        <c:axId val="154152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593808"/>
        <c:crosses val="autoZero"/>
        <c:auto val="1"/>
        <c:lblAlgn val="ctr"/>
        <c:lblOffset val="100"/>
        <c:noMultiLvlLbl val="0"/>
      </c:catAx>
      <c:valAx>
        <c:axId val="15259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152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'pg 13 employment type'!$A$30</c:f>
              <c:strCache>
                <c:ptCount val="1"/>
                <c:pt idx="0">
                  <c:v>Education sector</c:v>
                </c:pt>
              </c:strCache>
            </c:strRef>
          </c:tx>
          <c:spPr>
            <a:solidFill>
              <a:srgbClr val="F48785"/>
            </a:solidFill>
            <a:ln>
              <a:noFill/>
            </a:ln>
            <a:effectLst/>
          </c:spPr>
          <c:invertIfNegative val="0"/>
          <c:cat>
            <c:strRef>
              <c:f>'pg 13 employment type'!$B$29:$D$29</c:f>
              <c:strCache>
                <c:ptCount val="3"/>
                <c:pt idx="0">
                  <c:v>Full Time</c:v>
                </c:pt>
                <c:pt idx="1">
                  <c:v>Part Time</c:v>
                </c:pt>
                <c:pt idx="2">
                  <c:v>Casual</c:v>
                </c:pt>
              </c:strCache>
            </c:strRef>
          </c:cat>
          <c:val>
            <c:numRef>
              <c:f>'pg 13 employment type'!$B$30:$D$30</c:f>
              <c:numCache>
                <c:formatCode>0.00%</c:formatCode>
                <c:ptCount val="3"/>
                <c:pt idx="0">
                  <c:v>0.31419999999999998</c:v>
                </c:pt>
                <c:pt idx="1">
                  <c:v>0.40939999999999999</c:v>
                </c:pt>
                <c:pt idx="2">
                  <c:v>0.43169999999999997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D-4FF2-81A8-EA705B2D2D24}"/>
            </c:ext>
          </c:extLst>
        </c:ser>
        <c:ser>
          <c:idx val="1"/>
          <c:order val="1"/>
          <c:tx>
            <c:strRef>
              <c:f>'pg 13 employment type'!$A$31</c:f>
              <c:strCache>
                <c:ptCount val="1"/>
                <c:pt idx="0">
                  <c:v>Health sector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'pg 13 employment type'!$B$29:$D$29</c:f>
              <c:strCache>
                <c:ptCount val="3"/>
                <c:pt idx="0">
                  <c:v>Full Time</c:v>
                </c:pt>
                <c:pt idx="1">
                  <c:v>Part Time</c:v>
                </c:pt>
                <c:pt idx="2">
                  <c:v>Casual</c:v>
                </c:pt>
              </c:strCache>
            </c:strRef>
          </c:cat>
          <c:val>
            <c:numRef>
              <c:f>'pg 13 employment type'!$B$31:$D$31</c:f>
              <c:numCache>
                <c:formatCode>0.00%</c:formatCode>
                <c:ptCount val="3"/>
                <c:pt idx="0">
                  <c:v>0.3589</c:v>
                </c:pt>
                <c:pt idx="1">
                  <c:v>0.51329999999999998</c:v>
                </c:pt>
                <c:pt idx="2">
                  <c:v>0.30940000000000001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D-4FF2-81A8-EA705B2D2D24}"/>
            </c:ext>
          </c:extLst>
        </c:ser>
        <c:ser>
          <c:idx val="2"/>
          <c:order val="2"/>
          <c:tx>
            <c:strRef>
              <c:f>'pg 13 employment type'!$A$32</c:f>
              <c:strCache>
                <c:ptCount val="1"/>
                <c:pt idx="0">
                  <c:v>Rest of sector</c:v>
                </c:pt>
              </c:strCache>
            </c:strRef>
          </c:tx>
          <c:spPr>
            <a:solidFill>
              <a:srgbClr val="60C3AD"/>
            </a:solidFill>
            <a:ln>
              <a:noFill/>
            </a:ln>
            <a:effectLst/>
          </c:spPr>
          <c:invertIfNegative val="0"/>
          <c:cat>
            <c:strRef>
              <c:f>'pg 13 employment type'!$B$29:$D$29</c:f>
              <c:strCache>
                <c:ptCount val="3"/>
                <c:pt idx="0">
                  <c:v>Full Time</c:v>
                </c:pt>
                <c:pt idx="1">
                  <c:v>Part Time</c:v>
                </c:pt>
                <c:pt idx="2">
                  <c:v>Casual</c:v>
                </c:pt>
              </c:strCache>
            </c:strRef>
          </c:cat>
          <c:val>
            <c:numRef>
              <c:f>'pg 13 employment type'!$B$32:$D$32</c:f>
              <c:numCache>
                <c:formatCode>0.00%</c:formatCode>
                <c:ptCount val="3"/>
                <c:pt idx="0">
                  <c:v>0.32690000000000002</c:v>
                </c:pt>
                <c:pt idx="1">
                  <c:v>7.7300000000000035E-2</c:v>
                </c:pt>
                <c:pt idx="2">
                  <c:v>0.25890000000000002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0D-4FF2-81A8-EA705B2D2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4363384"/>
        <c:axId val="454371968"/>
      </c:barChart>
      <c:catAx>
        <c:axId val="454363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371968"/>
        <c:crosses val="autoZero"/>
        <c:auto val="1"/>
        <c:lblAlgn val="ctr"/>
        <c:lblOffset val="100"/>
        <c:noMultiLvlLbl val="0"/>
      </c:catAx>
      <c:valAx>
        <c:axId val="45437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363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People with disability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'pg 14 diversity'!$A$15</c:f>
              <c:strCache>
                <c:ptCount val="1"/>
                <c:pt idx="0">
                  <c:v>People with disability</c:v>
                </c:pt>
              </c:strCache>
            </c:strRef>
          </c:tx>
          <c:spPr>
            <a:ln w="28575" cap="rnd">
              <a:solidFill>
                <a:srgbClr val="007A6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A6D"/>
              </a:solidFill>
              <a:ln w="9525">
                <a:solidFill>
                  <a:srgbClr val="007A6D"/>
                </a:solidFill>
              </a:ln>
              <a:effectLst/>
            </c:spPr>
          </c:marker>
          <c:cat>
            <c:numRef>
              <c:f>'pg 14 diversity'!$B$14:$H$14</c:f>
              <c:numCache>
                <c:formatCode>mmm\-yy</c:formatCode>
                <c:ptCount val="7"/>
                <c:pt idx="0">
                  <c:v>42156</c:v>
                </c:pt>
                <c:pt idx="1">
                  <c:v>42522</c:v>
                </c:pt>
                <c:pt idx="2">
                  <c:v>42887</c:v>
                </c:pt>
                <c:pt idx="3">
                  <c:v>43252</c:v>
                </c:pt>
                <c:pt idx="4">
                  <c:v>43617</c:v>
                </c:pt>
                <c:pt idx="5">
                  <c:v>43983</c:v>
                </c:pt>
                <c:pt idx="6">
                  <c:v>44256</c:v>
                </c:pt>
              </c:numCache>
            </c:numRef>
          </c:cat>
          <c:val>
            <c:numRef>
              <c:f>'pg 14 diversity'!$B$15:$H$15</c:f>
              <c:numCache>
                <c:formatCode>0.00%</c:formatCode>
                <c:ptCount val="7"/>
                <c:pt idx="0">
                  <c:v>3.2099999999999997E-2</c:v>
                </c:pt>
                <c:pt idx="1">
                  <c:v>2.92E-2</c:v>
                </c:pt>
                <c:pt idx="2">
                  <c:v>2.7699999999999999E-2</c:v>
                </c:pt>
                <c:pt idx="3">
                  <c:v>2.58E-2</c:v>
                </c:pt>
                <c:pt idx="4">
                  <c:v>2.93E-2</c:v>
                </c:pt>
                <c:pt idx="5">
                  <c:v>2.8799999999999999E-2</c:v>
                </c:pt>
                <c:pt idx="6">
                  <c:v>2.8299999999999999E-2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0-47BB-A453-76376B7D21E0}"/>
            </c:ext>
          </c:extLst>
        </c:ser>
        <c:ser>
          <c:idx val="1"/>
          <c:order val="1"/>
          <c:tx>
            <c:strRef>
              <c:f>'pg 14 diversity'!$A$16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rgbClr val="007A6D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007A6D"/>
              </a:solidFill>
              <a:ln w="9525">
                <a:solidFill>
                  <a:srgbClr val="007A6D"/>
                </a:solidFill>
                <a:prstDash val="sysDash"/>
              </a:ln>
              <a:effectLst/>
            </c:spPr>
          </c:marker>
          <c:cat>
            <c:numRef>
              <c:f>'pg 14 diversity'!$B$14:$H$14</c:f>
              <c:numCache>
                <c:formatCode>mmm\-yy</c:formatCode>
                <c:ptCount val="7"/>
                <c:pt idx="0">
                  <c:v>42156</c:v>
                </c:pt>
                <c:pt idx="1">
                  <c:v>42522</c:v>
                </c:pt>
                <c:pt idx="2">
                  <c:v>42887</c:v>
                </c:pt>
                <c:pt idx="3">
                  <c:v>43252</c:v>
                </c:pt>
                <c:pt idx="4">
                  <c:v>43617</c:v>
                </c:pt>
                <c:pt idx="5">
                  <c:v>43983</c:v>
                </c:pt>
                <c:pt idx="6">
                  <c:v>44256</c:v>
                </c:pt>
              </c:numCache>
            </c:numRef>
          </c:cat>
          <c:val>
            <c:numRef>
              <c:f>'pg 14 diversity'!$B$16:$H$16</c:f>
              <c:numCache>
                <c:formatCode>0.00%</c:formatCode>
                <c:ptCount val="7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0-47BB-A453-76376B7D2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716208"/>
        <c:axId val="611715880"/>
      </c:lineChart>
      <c:catAx>
        <c:axId val="611716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5880"/>
        <c:crosses val="autoZero"/>
        <c:auto val="0"/>
        <c:lblAlgn val="ctr"/>
        <c:lblOffset val="100"/>
        <c:noMultiLvlLbl val="0"/>
      </c:catAx>
      <c:valAx>
        <c:axId val="611715880"/>
        <c:scaling>
          <c:orientation val="minMax"/>
          <c:max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6208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Aboriginal and Torres Strait Islander peoples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'pg 14 diversity'!$A$19</c:f>
              <c:strCache>
                <c:ptCount val="1"/>
                <c:pt idx="0">
                  <c:v>Aboriginal and Torres Strait Islander peoples</c:v>
                </c:pt>
              </c:strCache>
            </c:strRef>
          </c:tx>
          <c:spPr>
            <a:ln w="28575" cap="rnd">
              <a:solidFill>
                <a:srgbClr val="60C3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0C3AD"/>
              </a:solidFill>
              <a:ln w="9525">
                <a:solidFill>
                  <a:srgbClr val="60C3AD"/>
                </a:solidFill>
              </a:ln>
              <a:effectLst/>
            </c:spPr>
          </c:marker>
          <c:cat>
            <c:numRef>
              <c:f>'pg 14 diversity'!$B$18:$H$18</c:f>
              <c:numCache>
                <c:formatCode>mmm\-yy</c:formatCode>
                <c:ptCount val="7"/>
                <c:pt idx="0">
                  <c:v>42156</c:v>
                </c:pt>
                <c:pt idx="1">
                  <c:v>42522</c:v>
                </c:pt>
                <c:pt idx="2">
                  <c:v>42887</c:v>
                </c:pt>
                <c:pt idx="3">
                  <c:v>43252</c:v>
                </c:pt>
                <c:pt idx="4">
                  <c:v>43617</c:v>
                </c:pt>
                <c:pt idx="5">
                  <c:v>43983</c:v>
                </c:pt>
                <c:pt idx="6">
                  <c:v>44256</c:v>
                </c:pt>
              </c:numCache>
            </c:numRef>
          </c:cat>
          <c:val>
            <c:numRef>
              <c:f>'pg 14 diversity'!$B$19:$H$19</c:f>
              <c:numCache>
                <c:formatCode>0.00%</c:formatCode>
                <c:ptCount val="7"/>
                <c:pt idx="0">
                  <c:v>2.0199999999999999E-2</c:v>
                </c:pt>
                <c:pt idx="1">
                  <c:v>1.9699999999999999E-2</c:v>
                </c:pt>
                <c:pt idx="2">
                  <c:v>2.06E-2</c:v>
                </c:pt>
                <c:pt idx="3">
                  <c:v>2.1299999999999999E-2</c:v>
                </c:pt>
                <c:pt idx="4">
                  <c:v>2.4299999999999999E-2</c:v>
                </c:pt>
                <c:pt idx="5">
                  <c:v>2.52E-2</c:v>
                </c:pt>
                <c:pt idx="6">
                  <c:v>2.4899999999999999E-2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F-4AD3-B228-8C1C957850C2}"/>
            </c:ext>
          </c:extLst>
        </c:ser>
        <c:ser>
          <c:idx val="1"/>
          <c:order val="1"/>
          <c:tx>
            <c:strRef>
              <c:f>'pg 14 diversity'!$A$20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rgbClr val="60C3AD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60C3AD"/>
              </a:solidFill>
              <a:ln w="9525">
                <a:solidFill>
                  <a:srgbClr val="60C3AD"/>
                </a:solidFill>
                <a:prstDash val="sysDash"/>
              </a:ln>
              <a:effectLst/>
            </c:spPr>
          </c:marker>
          <c:cat>
            <c:numRef>
              <c:f>'pg 14 diversity'!$B$18:$H$18</c:f>
              <c:numCache>
                <c:formatCode>mmm\-yy</c:formatCode>
                <c:ptCount val="7"/>
                <c:pt idx="0">
                  <c:v>42156</c:v>
                </c:pt>
                <c:pt idx="1">
                  <c:v>42522</c:v>
                </c:pt>
                <c:pt idx="2">
                  <c:v>42887</c:v>
                </c:pt>
                <c:pt idx="3">
                  <c:v>43252</c:v>
                </c:pt>
                <c:pt idx="4">
                  <c:v>43617</c:v>
                </c:pt>
                <c:pt idx="5">
                  <c:v>43983</c:v>
                </c:pt>
                <c:pt idx="6">
                  <c:v>44256</c:v>
                </c:pt>
              </c:numCache>
            </c:numRef>
          </c:cat>
          <c:val>
            <c:numRef>
              <c:f>'pg 14 diversity'!$B$20:$H$20</c:f>
              <c:numCache>
                <c:formatCode>0.00%</c:formatCode>
                <c:ptCount val="7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F-4AD3-B228-8C1C95785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716208"/>
        <c:axId val="611715880"/>
      </c:lineChart>
      <c:catAx>
        <c:axId val="611716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5880"/>
        <c:crosses val="autoZero"/>
        <c:auto val="0"/>
        <c:lblAlgn val="ctr"/>
        <c:lblOffset val="100"/>
        <c:noMultiLvlLbl val="0"/>
      </c:catAx>
      <c:valAx>
        <c:axId val="611715880"/>
        <c:scaling>
          <c:orientation val="minMax"/>
          <c:max val="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6208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People from a non-English speaking background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'pg 14 diversity'!$A$23</c:f>
              <c:strCache>
                <c:ptCount val="1"/>
                <c:pt idx="0">
                  <c:v>People from a non-English speaking background</c:v>
                </c:pt>
              </c:strCache>
            </c:strRef>
          </c:tx>
          <c:spPr>
            <a:ln w="28575" cap="rnd">
              <a:solidFill>
                <a:srgbClr val="4483A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483A4"/>
              </a:solidFill>
              <a:ln w="9525">
                <a:solidFill>
                  <a:srgbClr val="4483A4"/>
                </a:solidFill>
              </a:ln>
              <a:effectLst/>
            </c:spPr>
          </c:marker>
          <c:cat>
            <c:numRef>
              <c:f>'pg 14 diversity'!$B$22:$H$22</c:f>
              <c:numCache>
                <c:formatCode>mmm\-yy</c:formatCode>
                <c:ptCount val="7"/>
                <c:pt idx="0">
                  <c:v>42156</c:v>
                </c:pt>
                <c:pt idx="1">
                  <c:v>42522</c:v>
                </c:pt>
                <c:pt idx="2">
                  <c:v>42887</c:v>
                </c:pt>
                <c:pt idx="3">
                  <c:v>43252</c:v>
                </c:pt>
                <c:pt idx="4">
                  <c:v>43617</c:v>
                </c:pt>
                <c:pt idx="5">
                  <c:v>43983</c:v>
                </c:pt>
                <c:pt idx="6">
                  <c:v>44256</c:v>
                </c:pt>
              </c:numCache>
            </c:numRef>
          </c:cat>
          <c:val>
            <c:numRef>
              <c:f>'pg 14 diversity'!$B$23:$H$23</c:f>
              <c:numCache>
                <c:formatCode>0.00%</c:formatCode>
                <c:ptCount val="7"/>
                <c:pt idx="0">
                  <c:v>9.2299999999999993E-2</c:v>
                </c:pt>
                <c:pt idx="1">
                  <c:v>9.1200000000000003E-2</c:v>
                </c:pt>
                <c:pt idx="2">
                  <c:v>9.35E-2</c:v>
                </c:pt>
                <c:pt idx="3">
                  <c:v>9.7600000000000006E-2</c:v>
                </c:pt>
                <c:pt idx="4">
                  <c:v>9.9900000000000003E-2</c:v>
                </c:pt>
                <c:pt idx="5">
                  <c:v>0.10100000000000001</c:v>
                </c:pt>
                <c:pt idx="6">
                  <c:v>0.1009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C-4473-89FD-E8B29214C7F0}"/>
            </c:ext>
          </c:extLst>
        </c:ser>
        <c:ser>
          <c:idx val="1"/>
          <c:order val="1"/>
          <c:tx>
            <c:strRef>
              <c:f>'pg 14 diversity'!$A$24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rgbClr val="4483A4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4483A4"/>
              </a:solidFill>
              <a:ln w="9525">
                <a:solidFill>
                  <a:srgbClr val="4483A4"/>
                </a:solidFill>
                <a:prstDash val="sysDash"/>
              </a:ln>
              <a:effectLst/>
            </c:spPr>
          </c:marker>
          <c:cat>
            <c:numRef>
              <c:f>'pg 14 diversity'!$B$22:$H$22</c:f>
              <c:numCache>
                <c:formatCode>mmm\-yy</c:formatCode>
                <c:ptCount val="7"/>
                <c:pt idx="0">
                  <c:v>42156</c:v>
                </c:pt>
                <c:pt idx="1">
                  <c:v>42522</c:v>
                </c:pt>
                <c:pt idx="2">
                  <c:v>42887</c:v>
                </c:pt>
                <c:pt idx="3">
                  <c:v>43252</c:v>
                </c:pt>
                <c:pt idx="4">
                  <c:v>43617</c:v>
                </c:pt>
                <c:pt idx="5">
                  <c:v>43983</c:v>
                </c:pt>
                <c:pt idx="6">
                  <c:v>44256</c:v>
                </c:pt>
              </c:numCache>
            </c:numRef>
          </c:cat>
          <c:val>
            <c:numRef>
              <c:f>'pg 14 diversity'!$B$24:$H$24</c:f>
              <c:numCache>
                <c:formatCode>0.00%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C-4473-89FD-E8B29214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716208"/>
        <c:axId val="611715880"/>
      </c:lineChart>
      <c:catAx>
        <c:axId val="611716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5880"/>
        <c:crosses val="autoZero"/>
        <c:auto val="0"/>
        <c:lblAlgn val="ctr"/>
        <c:lblOffset val="100"/>
        <c:noMultiLvlLbl val="0"/>
      </c:catAx>
      <c:valAx>
        <c:axId val="611715880"/>
        <c:scaling>
          <c:orientation val="minMax"/>
          <c:max val="0.10100000000000001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6208"/>
        <c:crosses val="autoZero"/>
        <c:crossBetween val="between"/>
        <c:majorUnit val="1.0000000000000002E-2"/>
        <c:minorUnit val="5.000000000000001E-3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Women in leadership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Classified</c:v>
          </c:tx>
          <c:spPr>
            <a:ln w="28575" cap="rnd">
              <a:solidFill>
                <a:srgbClr val="F15B6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5B67"/>
              </a:solidFill>
              <a:ln w="9525">
                <a:solidFill>
                  <a:srgbClr val="F15B67"/>
                </a:solidFill>
              </a:ln>
              <a:effectLst/>
            </c:spPr>
          </c:marker>
          <c:cat>
            <c:numRef>
              <c:f>'pg 14 diversity'!$B$14:$H$14</c:f>
              <c:numCache>
                <c:formatCode>mmm\-yy</c:formatCode>
                <c:ptCount val="7"/>
                <c:pt idx="0">
                  <c:v>42156</c:v>
                </c:pt>
                <c:pt idx="1">
                  <c:v>42522</c:v>
                </c:pt>
                <c:pt idx="2">
                  <c:v>42887</c:v>
                </c:pt>
                <c:pt idx="3">
                  <c:v>43252</c:v>
                </c:pt>
                <c:pt idx="4">
                  <c:v>43617</c:v>
                </c:pt>
                <c:pt idx="5">
                  <c:v>43983</c:v>
                </c:pt>
                <c:pt idx="6">
                  <c:v>44256</c:v>
                </c:pt>
              </c:numCache>
            </c:numRef>
          </c:cat>
          <c:val>
            <c:numRef>
              <c:f>'pg 14 diversity'!$B$27:$H$27</c:f>
              <c:numCache>
                <c:formatCode>0.00%</c:formatCode>
                <c:ptCount val="7"/>
                <c:pt idx="0">
                  <c:v>0.42253521126760563</c:v>
                </c:pt>
                <c:pt idx="1">
                  <c:v>0.44199706314243759</c:v>
                </c:pt>
                <c:pt idx="2">
                  <c:v>0.45630609352857815</c:v>
                </c:pt>
                <c:pt idx="3">
                  <c:v>0.47016274864376129</c:v>
                </c:pt>
                <c:pt idx="4">
                  <c:v>0.47081881533101044</c:v>
                </c:pt>
                <c:pt idx="5">
                  <c:v>0.49719999999999998</c:v>
                </c:pt>
                <c:pt idx="6">
                  <c:v>0.50600000000000001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6-47F6-B57A-40C55805D5F1}"/>
            </c:ext>
          </c:extLst>
        </c:ser>
        <c:ser>
          <c:idx val="1"/>
          <c:order val="1"/>
          <c:tx>
            <c:strRef>
              <c:f>'pg 14 diversity'!$A$28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rgbClr val="F15B67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15B67"/>
              </a:solidFill>
              <a:ln w="9525">
                <a:solidFill>
                  <a:srgbClr val="F15B67"/>
                </a:solidFill>
                <a:prstDash val="sysDash"/>
              </a:ln>
              <a:effectLst/>
            </c:spPr>
          </c:marker>
          <c:cat>
            <c:numRef>
              <c:f>'pg 14 diversity'!$B$14:$H$14</c:f>
              <c:numCache>
                <c:formatCode>mmm\-yy</c:formatCode>
                <c:ptCount val="7"/>
                <c:pt idx="0">
                  <c:v>42156</c:v>
                </c:pt>
                <c:pt idx="1">
                  <c:v>42522</c:v>
                </c:pt>
                <c:pt idx="2">
                  <c:v>42887</c:v>
                </c:pt>
                <c:pt idx="3">
                  <c:v>43252</c:v>
                </c:pt>
                <c:pt idx="4">
                  <c:v>43617</c:v>
                </c:pt>
                <c:pt idx="5">
                  <c:v>43983</c:v>
                </c:pt>
                <c:pt idx="6">
                  <c:v>44256</c:v>
                </c:pt>
              </c:numCache>
            </c:numRef>
          </c:cat>
          <c:val>
            <c:numRef>
              <c:f>'pg 14 diversity'!$B$28:$H$28</c:f>
              <c:numCache>
                <c:formatCode>0.00%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6-47F6-B57A-40C55805D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716208"/>
        <c:axId val="611715880"/>
      </c:lineChart>
      <c:catAx>
        <c:axId val="611716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5880"/>
        <c:crosses val="autoZero"/>
        <c:auto val="0"/>
        <c:lblAlgn val="ctr"/>
        <c:lblOffset val="100"/>
        <c:noMultiLvlLbl val="0"/>
      </c:catAx>
      <c:valAx>
        <c:axId val="611715880"/>
        <c:scaling>
          <c:orientation val="minMax"/>
          <c:max val="0.505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6208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26193</xdr:colOff>
      <xdr:row>7</xdr:row>
      <xdr:rowOff>145256</xdr:rowOff>
    </xdr:from>
    <xdr:to>
      <xdr:col>14</xdr:col>
      <xdr:colOff>188118</xdr:colOff>
      <xdr:row>23</xdr:row>
      <xdr:rowOff>102393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535780</xdr:colOff>
      <xdr:row>26</xdr:row>
      <xdr:rowOff>2381</xdr:rowOff>
    </xdr:from>
    <xdr:to>
      <xdr:col>14</xdr:col>
      <xdr:colOff>154780</xdr:colOff>
      <xdr:row>41</xdr:row>
      <xdr:rowOff>154781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202405</xdr:colOff>
      <xdr:row>28</xdr:row>
      <xdr:rowOff>178594</xdr:rowOff>
    </xdr:from>
    <xdr:to>
      <xdr:col>2</xdr:col>
      <xdr:colOff>85725</xdr:colOff>
      <xdr:row>46</xdr:row>
      <xdr:rowOff>38101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E09B44-4E4B-441B-8B37-CA6CAC4B0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400049</xdr:colOff>
      <xdr:row>28</xdr:row>
      <xdr:rowOff>161925</xdr:rowOff>
    </xdr:from>
    <xdr:to>
      <xdr:col>6</xdr:col>
      <xdr:colOff>573882</xdr:colOff>
      <xdr:row>46</xdr:row>
      <xdr:rowOff>21432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6D3630F-8999-4510-88EF-B214A5B415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195263</xdr:colOff>
      <xdr:row>47</xdr:row>
      <xdr:rowOff>1</xdr:rowOff>
    </xdr:from>
    <xdr:to>
      <xdr:col>2</xdr:col>
      <xdr:colOff>78583</xdr:colOff>
      <xdr:row>64</xdr:row>
      <xdr:rowOff>69058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A83427E-24A2-4560-9503-E8D506C62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385762</xdr:colOff>
      <xdr:row>47</xdr:row>
      <xdr:rowOff>19051</xdr:rowOff>
    </xdr:from>
    <xdr:to>
      <xdr:col>6</xdr:col>
      <xdr:colOff>559596</xdr:colOff>
      <xdr:row>64</xdr:row>
      <xdr:rowOff>88108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1D72509-6676-40AB-BF2E-B1A7BE9C1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Normal="100" workbookViewId="0">
      <selection activeCell="I23" sqref="I23"/>
    </sheetView>
  </sheetViews>
  <sheetFormatPr defaultColWidth="8.90625" defaultRowHeight="14" x14ac:dyDescent="0.3"/>
  <cols>
    <col min="1" max="1" width="62.08984375" style="15" bestFit="1" customWidth="1"/>
    <col min="2" max="2" width="12.90625" style="27" customWidth="1"/>
    <col min="3" max="3" width="8.90625" style="15"/>
    <col min="4" max="4" width="10.08984375" style="15" bestFit="1" customWidth="1"/>
    <col min="5" max="16384" width="8.90625" style="15"/>
  </cols>
  <sheetData>
    <row r="1" spans="1:5" x14ac:dyDescent="0.3">
      <c r="A1" s="21" t="s">
        <v>82</v>
      </c>
      <c r="B1" s="44" t="s">
        <v>86</v>
      </c>
    </row>
    <row r="2" spans="1:5" x14ac:dyDescent="0.3">
      <c r="A2" s="19" t="s">
        <v>94</v>
      </c>
      <c r="B2" s="84">
        <v>0.4</v>
      </c>
      <c r="E2" s="62"/>
    </row>
    <row r="3" spans="1:5" x14ac:dyDescent="0.3">
      <c r="A3" s="19" t="s">
        <v>97</v>
      </c>
      <c r="B3" s="84">
        <v>0.34</v>
      </c>
      <c r="E3" s="62"/>
    </row>
    <row r="4" spans="1:5" x14ac:dyDescent="0.3">
      <c r="A4" s="19" t="s">
        <v>96</v>
      </c>
      <c r="B4" s="85">
        <v>0.26</v>
      </c>
    </row>
    <row r="5" spans="1:5" customFormat="1" ht="14.5" x14ac:dyDescent="0.35">
      <c r="B5" s="63"/>
    </row>
    <row r="6" spans="1:5" x14ac:dyDescent="0.3">
      <c r="A6" s="30" t="s">
        <v>81</v>
      </c>
      <c r="B6" s="44" t="s">
        <v>86</v>
      </c>
    </row>
    <row r="7" spans="1:5" x14ac:dyDescent="0.3">
      <c r="A7" s="97" t="s">
        <v>179</v>
      </c>
      <c r="B7" s="70">
        <v>0.91510000000000002</v>
      </c>
    </row>
    <row r="8" spans="1:5" x14ac:dyDescent="0.3">
      <c r="A8" s="19" t="s">
        <v>137</v>
      </c>
      <c r="B8" s="70">
        <v>8.4900000000000003E-2</v>
      </c>
    </row>
    <row r="10" spans="1:5" x14ac:dyDescent="0.3">
      <c r="A10" s="30" t="s">
        <v>93</v>
      </c>
      <c r="B10" s="44" t="s">
        <v>34</v>
      </c>
    </row>
    <row r="11" spans="1:5" x14ac:dyDescent="0.3">
      <c r="A11" s="19" t="s">
        <v>100</v>
      </c>
      <c r="B11" s="64">
        <v>58498.19</v>
      </c>
    </row>
    <row r="12" spans="1:5" x14ac:dyDescent="0.3">
      <c r="A12" s="19" t="s">
        <v>87</v>
      </c>
      <c r="B12" s="64">
        <v>36323.03</v>
      </c>
    </row>
    <row r="13" spans="1:5" x14ac:dyDescent="0.3">
      <c r="A13" s="19" t="s">
        <v>175</v>
      </c>
      <c r="B13" s="64">
        <v>14172.8</v>
      </c>
    </row>
    <row r="14" spans="1:5" x14ac:dyDescent="0.3">
      <c r="A14" s="19" t="s">
        <v>63</v>
      </c>
      <c r="B14" s="64">
        <v>11961.74</v>
      </c>
    </row>
    <row r="15" spans="1:5" x14ac:dyDescent="0.3">
      <c r="A15" s="19" t="s">
        <v>64</v>
      </c>
      <c r="B15" s="64">
        <v>10771.9</v>
      </c>
    </row>
    <row r="16" spans="1:5" x14ac:dyDescent="0.3">
      <c r="A16" s="19" t="s">
        <v>174</v>
      </c>
      <c r="B16" s="66">
        <v>4567.8599999999997</v>
      </c>
    </row>
    <row r="17" spans="1:2" x14ac:dyDescent="0.3">
      <c r="A17" s="19" t="s">
        <v>88</v>
      </c>
      <c r="B17" s="66">
        <v>3771.86</v>
      </c>
    </row>
    <row r="18" spans="1:2" x14ac:dyDescent="0.3">
      <c r="A18" s="19" t="s">
        <v>89</v>
      </c>
      <c r="B18" s="66">
        <v>2576.3200000000002</v>
      </c>
    </row>
    <row r="19" spans="1:2" x14ac:dyDescent="0.3">
      <c r="A19" s="19" t="s">
        <v>90</v>
      </c>
      <c r="B19" s="66">
        <v>1909.1</v>
      </c>
    </row>
    <row r="20" spans="1:2" x14ac:dyDescent="0.3">
      <c r="A20" s="19" t="s">
        <v>92</v>
      </c>
      <c r="B20" s="66">
        <v>1724.18</v>
      </c>
    </row>
    <row r="21" spans="1:2" x14ac:dyDescent="0.3">
      <c r="A21" s="19" t="s">
        <v>91</v>
      </c>
      <c r="B21" s="66">
        <v>1093.8499999999999</v>
      </c>
    </row>
    <row r="22" spans="1:2" x14ac:dyDescent="0.3">
      <c r="A22" s="19" t="s">
        <v>101</v>
      </c>
      <c r="B22" s="64">
        <v>875.66</v>
      </c>
    </row>
    <row r="25" spans="1:2" x14ac:dyDescent="0.3">
      <c r="A25" s="15" t="s">
        <v>99</v>
      </c>
    </row>
  </sheetData>
  <sortState xmlns:xlrd2="http://schemas.microsoft.com/office/spreadsheetml/2017/richdata2" ref="A15:B25">
    <sortCondition descending="1" ref="B15:B25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7"/>
  <sheetViews>
    <sheetView workbookViewId="0">
      <selection activeCell="H23" sqref="H23"/>
    </sheetView>
  </sheetViews>
  <sheetFormatPr defaultColWidth="8.90625" defaultRowHeight="14.5" x14ac:dyDescent="0.35"/>
  <cols>
    <col min="1" max="1" width="59.90625" style="15" bestFit="1" customWidth="1"/>
    <col min="2" max="2" width="12.90625" style="15" bestFit="1" customWidth="1"/>
    <col min="3" max="3" width="11.90625" style="15" bestFit="1" customWidth="1"/>
    <col min="4" max="5" width="10.36328125" style="15" bestFit="1" customWidth="1"/>
    <col min="6" max="6" width="11.54296875" style="15" bestFit="1" customWidth="1"/>
    <col min="11" max="16384" width="8.90625" style="15"/>
  </cols>
  <sheetData>
    <row r="1" spans="1:10" x14ac:dyDescent="0.35">
      <c r="A1" s="1" t="s">
        <v>32</v>
      </c>
    </row>
    <row r="3" spans="1:10" x14ac:dyDescent="0.35">
      <c r="A3" s="3" t="s">
        <v>36</v>
      </c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</row>
    <row r="4" spans="1:10" x14ac:dyDescent="0.35">
      <c r="A4" s="2" t="s">
        <v>5</v>
      </c>
      <c r="B4" s="46">
        <v>1802.28</v>
      </c>
      <c r="C4" s="46">
        <v>173.48</v>
      </c>
      <c r="D4" s="46">
        <v>2.08</v>
      </c>
      <c r="E4" s="46">
        <v>22.62</v>
      </c>
      <c r="F4" s="46">
        <v>2000.46</v>
      </c>
    </row>
    <row r="5" spans="1:10" x14ac:dyDescent="0.35">
      <c r="A5" s="2" t="s">
        <v>198</v>
      </c>
      <c r="B5" s="46">
        <v>4069.87</v>
      </c>
      <c r="C5" s="46">
        <v>593.91</v>
      </c>
      <c r="D5" s="46">
        <v>110.07</v>
      </c>
      <c r="E5" s="46">
        <v>36</v>
      </c>
      <c r="F5" s="46">
        <v>4809.8500000000004</v>
      </c>
    </row>
    <row r="6" spans="1:10" x14ac:dyDescent="0.35">
      <c r="A6" s="167" t="s">
        <v>183</v>
      </c>
      <c r="B6" s="46">
        <v>3441.16</v>
      </c>
      <c r="C6" s="46">
        <v>243.48</v>
      </c>
      <c r="D6" s="46">
        <v>16.399999999999999</v>
      </c>
      <c r="E6" s="46">
        <v>51</v>
      </c>
      <c r="F6" s="46">
        <v>3752.04</v>
      </c>
    </row>
    <row r="7" spans="1:10" x14ac:dyDescent="0.35">
      <c r="A7" s="2" t="s">
        <v>6</v>
      </c>
      <c r="B7" s="17">
        <v>61201.57</v>
      </c>
      <c r="C7" s="17">
        <v>10801.1</v>
      </c>
      <c r="D7" s="17">
        <v>2835.09</v>
      </c>
      <c r="E7" s="17">
        <v>132.30000000000001</v>
      </c>
      <c r="F7" s="17">
        <v>74970.06</v>
      </c>
    </row>
    <row r="8" spans="1:10" x14ac:dyDescent="0.35">
      <c r="A8" s="2" t="s">
        <v>7</v>
      </c>
      <c r="B8" s="46">
        <v>468.44</v>
      </c>
      <c r="C8" s="46">
        <v>56.5</v>
      </c>
      <c r="D8" s="46">
        <v>0</v>
      </c>
      <c r="E8" s="46">
        <v>13.5</v>
      </c>
      <c r="F8" s="46">
        <v>538.44000000000005</v>
      </c>
    </row>
    <row r="9" spans="1:10" x14ac:dyDescent="0.35">
      <c r="A9" s="2" t="s">
        <v>184</v>
      </c>
      <c r="B9" s="46">
        <v>1450.27</v>
      </c>
      <c r="C9" s="46">
        <v>79.06</v>
      </c>
      <c r="D9" s="46">
        <v>0</v>
      </c>
      <c r="E9" s="46">
        <v>29.6</v>
      </c>
      <c r="F9" s="46">
        <v>1558.93</v>
      </c>
    </row>
    <row r="10" spans="1:10" x14ac:dyDescent="0.35">
      <c r="A10" s="2" t="s">
        <v>8</v>
      </c>
      <c r="B10" s="46">
        <v>2464.9299999999998</v>
      </c>
      <c r="C10" s="46">
        <v>174.33</v>
      </c>
      <c r="D10" s="46">
        <v>9.91</v>
      </c>
      <c r="E10" s="46">
        <v>35.35</v>
      </c>
      <c r="F10" s="46">
        <v>2684.52</v>
      </c>
    </row>
    <row r="11" spans="1:10" x14ac:dyDescent="0.35">
      <c r="A11" s="2" t="s">
        <v>9</v>
      </c>
      <c r="B11" s="59">
        <v>2747.44</v>
      </c>
      <c r="C11" s="59">
        <v>448.08</v>
      </c>
      <c r="D11" s="59">
        <v>86.71</v>
      </c>
      <c r="E11" s="59">
        <v>82.53</v>
      </c>
      <c r="F11" s="59">
        <v>3364.76</v>
      </c>
    </row>
    <row r="12" spans="1:10" x14ac:dyDescent="0.35">
      <c r="A12" s="2" t="s">
        <v>194</v>
      </c>
      <c r="B12" s="59">
        <v>524.37</v>
      </c>
      <c r="C12" s="59">
        <v>14.37</v>
      </c>
      <c r="D12" s="59">
        <v>0</v>
      </c>
      <c r="E12" s="59">
        <v>11.8</v>
      </c>
      <c r="F12" s="59">
        <v>550.54</v>
      </c>
    </row>
    <row r="13" spans="1:10" x14ac:dyDescent="0.35">
      <c r="A13" s="2" t="s">
        <v>191</v>
      </c>
      <c r="B13" s="59">
        <v>1427.98</v>
      </c>
      <c r="C13" s="59">
        <v>32.47</v>
      </c>
      <c r="D13" s="59">
        <v>0.79</v>
      </c>
      <c r="E13" s="59">
        <v>19</v>
      </c>
      <c r="F13" s="59">
        <v>1480.24</v>
      </c>
      <c r="G13" s="94"/>
      <c r="H13" s="94"/>
      <c r="I13" s="94"/>
      <c r="J13" s="94"/>
    </row>
    <row r="14" spans="1:10" ht="28" x14ac:dyDescent="0.35">
      <c r="A14" s="168" t="s">
        <v>199</v>
      </c>
      <c r="B14" s="59">
        <v>1578.49</v>
      </c>
      <c r="C14" s="59">
        <v>160.25</v>
      </c>
      <c r="D14" s="59">
        <v>154.91999999999999</v>
      </c>
      <c r="E14" s="59">
        <v>16</v>
      </c>
      <c r="F14" s="59">
        <v>1909.66</v>
      </c>
      <c r="G14" s="94"/>
      <c r="H14" s="94"/>
      <c r="I14" s="94"/>
      <c r="J14" s="94"/>
    </row>
    <row r="15" spans="1:10" ht="28" x14ac:dyDescent="0.35">
      <c r="A15" s="168" t="s">
        <v>193</v>
      </c>
      <c r="B15" s="59">
        <v>745.93</v>
      </c>
      <c r="C15" s="59">
        <v>83.69</v>
      </c>
      <c r="D15" s="59">
        <v>0</v>
      </c>
      <c r="E15" s="59">
        <v>49.8</v>
      </c>
      <c r="F15" s="59">
        <v>879.42</v>
      </c>
    </row>
    <row r="16" spans="1:10" x14ac:dyDescent="0.35">
      <c r="A16" s="2" t="s">
        <v>10</v>
      </c>
      <c r="B16" s="59">
        <v>291.39999999999998</v>
      </c>
      <c r="C16" s="59">
        <v>78.8</v>
      </c>
      <c r="D16" s="59">
        <v>0.61</v>
      </c>
      <c r="E16" s="59">
        <v>24.51</v>
      </c>
      <c r="F16" s="59">
        <v>395.32</v>
      </c>
      <c r="G16" s="94"/>
      <c r="H16" s="94"/>
      <c r="I16" s="94"/>
      <c r="J16" s="94"/>
    </row>
    <row r="17" spans="1:10" x14ac:dyDescent="0.35">
      <c r="A17" s="168" t="s">
        <v>200</v>
      </c>
      <c r="B17" s="46">
        <v>340.59</v>
      </c>
      <c r="C17" s="46">
        <v>30.8</v>
      </c>
      <c r="D17" s="46">
        <v>0.99</v>
      </c>
      <c r="E17" s="46">
        <v>39.200000000000003</v>
      </c>
      <c r="F17" s="46">
        <v>411.58</v>
      </c>
      <c r="G17" s="94"/>
      <c r="H17" s="94"/>
      <c r="I17" s="94"/>
      <c r="J17" s="94"/>
    </row>
    <row r="18" spans="1:10" x14ac:dyDescent="0.35">
      <c r="A18" s="2" t="s">
        <v>11</v>
      </c>
      <c r="B18" s="46">
        <v>6346.75</v>
      </c>
      <c r="C18" s="46">
        <v>566.79999999999995</v>
      </c>
      <c r="D18" s="46">
        <v>319.20999999999998</v>
      </c>
      <c r="E18" s="46">
        <v>105.44</v>
      </c>
      <c r="F18" s="46">
        <v>7338.2</v>
      </c>
    </row>
    <row r="19" spans="1:10" x14ac:dyDescent="0.35">
      <c r="A19" s="2" t="s">
        <v>12</v>
      </c>
      <c r="B19" s="46">
        <v>49.7</v>
      </c>
      <c r="C19" s="46">
        <v>6.8</v>
      </c>
      <c r="D19" s="46">
        <v>0</v>
      </c>
      <c r="E19" s="46">
        <v>6</v>
      </c>
      <c r="F19" s="46">
        <v>62.5</v>
      </c>
    </row>
    <row r="20" spans="1:10" x14ac:dyDescent="0.35">
      <c r="A20" s="2" t="s">
        <v>13</v>
      </c>
      <c r="B20" s="46">
        <v>13.6</v>
      </c>
      <c r="C20" s="46">
        <v>1</v>
      </c>
      <c r="D20" s="46">
        <v>0</v>
      </c>
      <c r="E20" s="46">
        <v>1</v>
      </c>
      <c r="F20" s="46">
        <v>15.6</v>
      </c>
    </row>
    <row r="21" spans="1:10" x14ac:dyDescent="0.35">
      <c r="A21" s="2" t="s">
        <v>15</v>
      </c>
      <c r="B21" s="46">
        <v>950.83</v>
      </c>
      <c r="C21" s="46">
        <v>91.37</v>
      </c>
      <c r="D21" s="46">
        <v>0.31</v>
      </c>
      <c r="E21" s="46">
        <v>47.2</v>
      </c>
      <c r="F21" s="46">
        <v>1089.71</v>
      </c>
    </row>
    <row r="22" spans="1:10" x14ac:dyDescent="0.35">
      <c r="A22" s="2" t="s">
        <v>17</v>
      </c>
      <c r="B22" s="46">
        <v>53.4</v>
      </c>
      <c r="C22" s="46">
        <v>2.2999999999999998</v>
      </c>
      <c r="D22" s="46">
        <v>0</v>
      </c>
      <c r="E22" s="46">
        <v>4</v>
      </c>
      <c r="F22" s="46">
        <v>59.7</v>
      </c>
    </row>
    <row r="23" spans="1:10" x14ac:dyDescent="0.35">
      <c r="A23" s="2" t="s">
        <v>19</v>
      </c>
      <c r="B23" s="46">
        <v>509.26</v>
      </c>
      <c r="C23" s="46">
        <v>77.67</v>
      </c>
      <c r="D23" s="46">
        <v>5.74</v>
      </c>
      <c r="E23" s="46">
        <v>3</v>
      </c>
      <c r="F23" s="46">
        <v>595.66999999999996</v>
      </c>
    </row>
    <row r="24" spans="1:10" x14ac:dyDescent="0.35">
      <c r="A24" s="2" t="s">
        <v>21</v>
      </c>
      <c r="B24" s="46">
        <v>175.11</v>
      </c>
      <c r="C24" s="46">
        <v>10</v>
      </c>
      <c r="D24" s="46">
        <v>1.52</v>
      </c>
      <c r="E24" s="46">
        <v>0.95</v>
      </c>
      <c r="F24" s="46">
        <v>187.58</v>
      </c>
    </row>
    <row r="25" spans="1:10" x14ac:dyDescent="0.35">
      <c r="A25" s="2" t="s">
        <v>22</v>
      </c>
      <c r="B25" s="46">
        <v>5390.33</v>
      </c>
      <c r="C25" s="46">
        <v>383.28</v>
      </c>
      <c r="D25" s="46">
        <v>80.22</v>
      </c>
      <c r="E25" s="46">
        <v>66</v>
      </c>
      <c r="F25" s="46">
        <v>5919.83</v>
      </c>
    </row>
    <row r="26" spans="1:10" x14ac:dyDescent="0.35">
      <c r="A26" s="2" t="s">
        <v>14</v>
      </c>
      <c r="B26" s="46">
        <v>3054.3</v>
      </c>
      <c r="C26" s="46">
        <v>99.94</v>
      </c>
      <c r="D26" s="46">
        <v>203.59</v>
      </c>
      <c r="E26" s="46">
        <v>17</v>
      </c>
      <c r="F26" s="46">
        <v>3374.83</v>
      </c>
    </row>
    <row r="27" spans="1:10" x14ac:dyDescent="0.35">
      <c r="A27" s="2" t="s">
        <v>16</v>
      </c>
      <c r="B27" s="17">
        <v>73271.429999999993</v>
      </c>
      <c r="C27" s="17">
        <v>18316.91</v>
      </c>
      <c r="D27" s="46">
        <v>2791.23</v>
      </c>
      <c r="E27" s="17">
        <v>427.11</v>
      </c>
      <c r="F27" s="17">
        <v>94806.68</v>
      </c>
    </row>
    <row r="28" spans="1:10" x14ac:dyDescent="0.35">
      <c r="A28" s="2" t="s">
        <v>18</v>
      </c>
      <c r="B28" s="17">
        <v>14876</v>
      </c>
      <c r="C28" s="17">
        <v>377.89</v>
      </c>
      <c r="D28" s="17">
        <v>2.33</v>
      </c>
      <c r="E28" s="17">
        <v>234.6</v>
      </c>
      <c r="F28" s="17">
        <v>15490.82</v>
      </c>
    </row>
    <row r="29" spans="1:10" x14ac:dyDescent="0.35">
      <c r="A29" s="2" t="s">
        <v>20</v>
      </c>
      <c r="B29" s="46">
        <v>984.54</v>
      </c>
      <c r="C29" s="46">
        <v>48.74</v>
      </c>
      <c r="D29" s="46">
        <v>0.5</v>
      </c>
      <c r="E29" s="46">
        <v>58.5</v>
      </c>
      <c r="F29" s="46">
        <v>1092.28</v>
      </c>
    </row>
    <row r="30" spans="1:10" x14ac:dyDescent="0.35">
      <c r="A30" s="2" t="s">
        <v>23</v>
      </c>
      <c r="B30" s="46">
        <v>2882.1</v>
      </c>
      <c r="C30" s="46">
        <v>872.57</v>
      </c>
      <c r="D30" s="46">
        <v>229.28</v>
      </c>
      <c r="E30" s="46">
        <v>78.459999999999994</v>
      </c>
      <c r="F30" s="46">
        <v>4062.41</v>
      </c>
    </row>
    <row r="31" spans="1:10" x14ac:dyDescent="0.35">
      <c r="A31" s="8" t="s">
        <v>107</v>
      </c>
      <c r="B31" s="4">
        <f>SUM(B4:B30)</f>
        <v>191112.07</v>
      </c>
      <c r="C31" s="4">
        <f t="shared" ref="C31:F31" si="0">SUM(C4:C30)</f>
        <v>33825.589999999997</v>
      </c>
      <c r="D31" s="4">
        <f t="shared" si="0"/>
        <v>6851.4999999999991</v>
      </c>
      <c r="E31" s="4">
        <f t="shared" si="0"/>
        <v>1612.4700000000003</v>
      </c>
      <c r="F31" s="4">
        <f t="shared" si="0"/>
        <v>233401.63</v>
      </c>
    </row>
    <row r="32" spans="1:10" x14ac:dyDescent="0.35">
      <c r="A32" s="6"/>
      <c r="B32" s="7"/>
      <c r="C32" s="7"/>
      <c r="D32" s="7"/>
      <c r="E32" s="7"/>
      <c r="F32" s="7"/>
    </row>
    <row r="33" spans="1:10" x14ac:dyDescent="0.35">
      <c r="A33" s="5"/>
      <c r="B33" s="5"/>
      <c r="C33" s="5"/>
      <c r="D33" s="5"/>
      <c r="E33" s="5"/>
      <c r="F33" s="5"/>
    </row>
    <row r="34" spans="1:10" x14ac:dyDescent="0.35">
      <c r="A34" s="3" t="s">
        <v>24</v>
      </c>
      <c r="B34" s="13" t="s">
        <v>0</v>
      </c>
      <c r="C34" s="13" t="s">
        <v>1</v>
      </c>
      <c r="D34" s="13" t="s">
        <v>2</v>
      </c>
      <c r="E34" s="13" t="s">
        <v>3</v>
      </c>
      <c r="F34" s="13" t="s">
        <v>4</v>
      </c>
    </row>
    <row r="35" spans="1:10" x14ac:dyDescent="0.35">
      <c r="A35" s="2" t="s">
        <v>25</v>
      </c>
      <c r="B35" s="17">
        <v>486.05</v>
      </c>
      <c r="C35" s="17">
        <v>70.569999999999993</v>
      </c>
      <c r="D35" s="17">
        <v>0</v>
      </c>
      <c r="E35" s="17">
        <v>7</v>
      </c>
      <c r="F35" s="17">
        <v>563.62</v>
      </c>
    </row>
    <row r="36" spans="1:10" x14ac:dyDescent="0.35">
      <c r="A36" s="2" t="s">
        <v>26</v>
      </c>
      <c r="B36" s="17">
        <v>108.47</v>
      </c>
      <c r="C36" s="17">
        <v>7.3</v>
      </c>
      <c r="D36" s="17">
        <v>0</v>
      </c>
      <c r="E36" s="17">
        <v>5</v>
      </c>
      <c r="F36" s="17">
        <v>120.77</v>
      </c>
    </row>
    <row r="37" spans="1:10" x14ac:dyDescent="0.35">
      <c r="A37" s="2" t="s">
        <v>27</v>
      </c>
      <c r="B37" s="17">
        <v>183.89</v>
      </c>
      <c r="C37" s="17">
        <v>45.07</v>
      </c>
      <c r="D37" s="17">
        <v>56.78</v>
      </c>
      <c r="E37" s="17">
        <v>5</v>
      </c>
      <c r="F37" s="17">
        <v>290.74</v>
      </c>
    </row>
    <row r="38" spans="1:10" x14ac:dyDescent="0.35">
      <c r="A38" s="2" t="s">
        <v>28</v>
      </c>
      <c r="B38" s="17">
        <v>53.64</v>
      </c>
      <c r="C38" s="17">
        <v>3.88</v>
      </c>
      <c r="D38" s="17">
        <v>0</v>
      </c>
      <c r="E38" s="17">
        <v>6.47</v>
      </c>
      <c r="F38" s="17">
        <v>63.99</v>
      </c>
    </row>
    <row r="39" spans="1:10" x14ac:dyDescent="0.35">
      <c r="A39" s="2" t="s">
        <v>33</v>
      </c>
      <c r="B39" s="17">
        <v>34.08</v>
      </c>
      <c r="C39" s="17">
        <v>7.2</v>
      </c>
      <c r="D39" s="17">
        <v>0</v>
      </c>
      <c r="E39" s="17">
        <v>1</v>
      </c>
      <c r="F39" s="17">
        <v>42.28</v>
      </c>
    </row>
    <row r="40" spans="1:10" x14ac:dyDescent="0.35">
      <c r="A40" s="2" t="s">
        <v>29</v>
      </c>
      <c r="B40" s="17">
        <v>166.11</v>
      </c>
      <c r="C40" s="17">
        <v>48.32</v>
      </c>
      <c r="D40" s="17">
        <v>31.94</v>
      </c>
      <c r="E40" s="17">
        <v>4</v>
      </c>
      <c r="F40" s="17">
        <v>250.37</v>
      </c>
    </row>
    <row r="41" spans="1:10" x14ac:dyDescent="0.35">
      <c r="A41" s="2" t="s">
        <v>169</v>
      </c>
      <c r="B41" s="58">
        <v>209.5</v>
      </c>
      <c r="C41" s="58">
        <v>35.5</v>
      </c>
      <c r="D41" s="58">
        <v>2.06</v>
      </c>
      <c r="E41" s="58">
        <v>61</v>
      </c>
      <c r="F41" s="58">
        <v>308.06</v>
      </c>
    </row>
    <row r="42" spans="1:10" x14ac:dyDescent="0.35">
      <c r="A42" s="2" t="s">
        <v>30</v>
      </c>
      <c r="B42" s="17">
        <v>228.5</v>
      </c>
      <c r="C42" s="17">
        <v>31.24</v>
      </c>
      <c r="D42" s="17">
        <v>10.3</v>
      </c>
      <c r="E42" s="17">
        <v>5</v>
      </c>
      <c r="F42" s="17">
        <v>275.04000000000002</v>
      </c>
    </row>
    <row r="43" spans="1:10" x14ac:dyDescent="0.35">
      <c r="A43" s="2" t="s">
        <v>31</v>
      </c>
      <c r="B43" s="17">
        <v>96.32</v>
      </c>
      <c r="C43" s="17">
        <v>25.9</v>
      </c>
      <c r="D43" s="17">
        <v>0</v>
      </c>
      <c r="E43" s="17">
        <v>9</v>
      </c>
      <c r="F43" s="17">
        <v>131.22</v>
      </c>
    </row>
    <row r="44" spans="1:10" x14ac:dyDescent="0.35">
      <c r="A44" s="8" t="s">
        <v>109</v>
      </c>
      <c r="B44" s="48">
        <f>SUM(B35:B43)</f>
        <v>1566.56</v>
      </c>
      <c r="C44" s="48">
        <f t="shared" ref="C44:F44" si="1">SUM(C35:C43)</f>
        <v>274.97999999999996</v>
      </c>
      <c r="D44" s="48">
        <f t="shared" si="1"/>
        <v>101.08</v>
      </c>
      <c r="E44" s="48">
        <f t="shared" si="1"/>
        <v>103.47</v>
      </c>
      <c r="F44" s="48">
        <f t="shared" si="1"/>
        <v>2046.09</v>
      </c>
    </row>
    <row r="45" spans="1:10" x14ac:dyDescent="0.35">
      <c r="A45" s="9" t="s">
        <v>108</v>
      </c>
      <c r="B45" s="4">
        <f>B44+B31</f>
        <v>192678.63</v>
      </c>
      <c r="C45" s="4">
        <f t="shared" ref="C45:F45" si="2">C44+C31</f>
        <v>34100.57</v>
      </c>
      <c r="D45" s="4">
        <f t="shared" si="2"/>
        <v>6952.579999999999</v>
      </c>
      <c r="E45" s="4">
        <f t="shared" si="2"/>
        <v>1715.9400000000003</v>
      </c>
      <c r="F45" s="4">
        <f t="shared" si="2"/>
        <v>235447.72</v>
      </c>
    </row>
    <row r="46" spans="1:10" s="27" customFormat="1" x14ac:dyDescent="0.35">
      <c r="A46" s="10"/>
      <c r="B46" s="11"/>
      <c r="C46" s="11"/>
      <c r="D46" s="11"/>
      <c r="E46" s="11"/>
      <c r="F46" s="11"/>
      <c r="G46"/>
      <c r="H46"/>
      <c r="I46"/>
      <c r="J46"/>
    </row>
    <row r="47" spans="1:10" s="27" customFormat="1" x14ac:dyDescent="0.35">
      <c r="G47"/>
      <c r="H47"/>
      <c r="I47"/>
      <c r="J47"/>
    </row>
    <row r="48" spans="1:10" x14ac:dyDescent="0.35">
      <c r="A48" s="1" t="s">
        <v>151</v>
      </c>
    </row>
    <row r="50" spans="1:10" x14ac:dyDescent="0.35">
      <c r="A50" s="3" t="s">
        <v>36</v>
      </c>
      <c r="B50" s="13" t="s">
        <v>0</v>
      </c>
      <c r="C50" s="13" t="s">
        <v>1</v>
      </c>
      <c r="D50" s="13" t="s">
        <v>2</v>
      </c>
      <c r="E50" s="13" t="s">
        <v>3</v>
      </c>
      <c r="F50" s="13" t="s">
        <v>4</v>
      </c>
    </row>
    <row r="51" spans="1:10" x14ac:dyDescent="0.35">
      <c r="A51" s="2" t="s">
        <v>5</v>
      </c>
      <c r="B51" s="49">
        <v>1884</v>
      </c>
      <c r="C51" s="49">
        <v>181</v>
      </c>
      <c r="D51" s="49">
        <v>11</v>
      </c>
      <c r="E51" s="49">
        <v>23</v>
      </c>
      <c r="F51" s="49">
        <v>2099</v>
      </c>
    </row>
    <row r="52" spans="1:10" x14ac:dyDescent="0.35">
      <c r="A52" s="2" t="s">
        <v>198</v>
      </c>
      <c r="B52" s="49">
        <v>4363</v>
      </c>
      <c r="C52" s="49">
        <v>633</v>
      </c>
      <c r="D52" s="49">
        <v>160</v>
      </c>
      <c r="E52" s="49">
        <v>36</v>
      </c>
      <c r="F52" s="49">
        <v>5192</v>
      </c>
    </row>
    <row r="53" spans="1:10" x14ac:dyDescent="0.35">
      <c r="A53" s="167" t="s">
        <v>183</v>
      </c>
      <c r="B53" s="49">
        <v>3701</v>
      </c>
      <c r="C53" s="49">
        <v>255</v>
      </c>
      <c r="D53" s="49">
        <v>34</v>
      </c>
      <c r="E53" s="49">
        <v>51</v>
      </c>
      <c r="F53" s="49">
        <v>4041</v>
      </c>
    </row>
    <row r="54" spans="1:10" x14ac:dyDescent="0.35">
      <c r="A54" s="2" t="s">
        <v>6</v>
      </c>
      <c r="B54" s="20">
        <v>71705</v>
      </c>
      <c r="C54" s="20">
        <v>14988</v>
      </c>
      <c r="D54" s="20">
        <v>7875</v>
      </c>
      <c r="E54" s="20">
        <v>135</v>
      </c>
      <c r="F54" s="20">
        <v>94703</v>
      </c>
    </row>
    <row r="55" spans="1:10" x14ac:dyDescent="0.35">
      <c r="A55" s="2" t="s">
        <v>7</v>
      </c>
      <c r="B55" s="49">
        <v>499</v>
      </c>
      <c r="C55" s="49">
        <v>59</v>
      </c>
      <c r="D55" s="49">
        <v>0</v>
      </c>
      <c r="E55" s="49">
        <v>14</v>
      </c>
      <c r="F55" s="49">
        <v>572</v>
      </c>
    </row>
    <row r="56" spans="1:10" x14ac:dyDescent="0.35">
      <c r="A56" s="2" t="s">
        <v>184</v>
      </c>
      <c r="B56" s="49">
        <v>1488</v>
      </c>
      <c r="C56" s="49">
        <v>80</v>
      </c>
      <c r="D56" s="49">
        <v>0</v>
      </c>
      <c r="E56" s="49">
        <v>30</v>
      </c>
      <c r="F56" s="49">
        <v>1598</v>
      </c>
    </row>
    <row r="57" spans="1:10" x14ac:dyDescent="0.35">
      <c r="A57" s="2" t="s">
        <v>8</v>
      </c>
      <c r="B57" s="49">
        <v>2593</v>
      </c>
      <c r="C57" s="49">
        <v>185</v>
      </c>
      <c r="D57" s="49">
        <v>22</v>
      </c>
      <c r="E57" s="49">
        <v>36</v>
      </c>
      <c r="F57" s="49">
        <v>2836</v>
      </c>
    </row>
    <row r="58" spans="1:10" x14ac:dyDescent="0.35">
      <c r="A58" s="2" t="s">
        <v>9</v>
      </c>
      <c r="B58" s="49">
        <v>2972</v>
      </c>
      <c r="C58" s="49">
        <v>489</v>
      </c>
      <c r="D58" s="49">
        <v>169</v>
      </c>
      <c r="E58" s="49">
        <v>88</v>
      </c>
      <c r="F58" s="49">
        <v>3718</v>
      </c>
    </row>
    <row r="59" spans="1:10" x14ac:dyDescent="0.35">
      <c r="A59" s="2" t="s">
        <v>194</v>
      </c>
      <c r="B59" s="49">
        <v>556</v>
      </c>
      <c r="C59" s="49">
        <v>15</v>
      </c>
      <c r="D59" s="49">
        <v>0</v>
      </c>
      <c r="E59" s="49">
        <v>12</v>
      </c>
      <c r="F59" s="49">
        <v>583</v>
      </c>
    </row>
    <row r="60" spans="1:10" x14ac:dyDescent="0.35">
      <c r="A60" s="2" t="s">
        <v>191</v>
      </c>
      <c r="B60" s="49">
        <v>1522</v>
      </c>
      <c r="C60" s="49">
        <v>36</v>
      </c>
      <c r="D60" s="49">
        <v>3</v>
      </c>
      <c r="E60" s="49">
        <v>19</v>
      </c>
      <c r="F60" s="49">
        <v>1580</v>
      </c>
    </row>
    <row r="61" spans="1:10" ht="28" x14ac:dyDescent="0.35">
      <c r="A61" s="168" t="s">
        <v>199</v>
      </c>
      <c r="B61" s="49">
        <v>1661</v>
      </c>
      <c r="C61" s="49">
        <v>171</v>
      </c>
      <c r="D61" s="49">
        <v>260</v>
      </c>
      <c r="E61" s="49">
        <v>16</v>
      </c>
      <c r="F61" s="49">
        <v>2108</v>
      </c>
    </row>
    <row r="62" spans="1:10" ht="28" x14ac:dyDescent="0.35">
      <c r="A62" s="168" t="s">
        <v>193</v>
      </c>
      <c r="B62" s="49">
        <v>795</v>
      </c>
      <c r="C62" s="49">
        <v>88</v>
      </c>
      <c r="D62" s="49">
        <v>0</v>
      </c>
      <c r="E62" s="49">
        <v>50</v>
      </c>
      <c r="F62" s="49">
        <v>933</v>
      </c>
    </row>
    <row r="63" spans="1:10" x14ac:dyDescent="0.35">
      <c r="A63" s="2" t="s">
        <v>10</v>
      </c>
      <c r="B63" s="49">
        <v>312</v>
      </c>
      <c r="C63" s="49">
        <v>81</v>
      </c>
      <c r="D63" s="49">
        <v>2</v>
      </c>
      <c r="E63" s="49">
        <v>26</v>
      </c>
      <c r="F63" s="49">
        <v>421</v>
      </c>
      <c r="G63" s="94"/>
      <c r="H63" s="94"/>
      <c r="I63" s="94"/>
      <c r="J63" s="94"/>
    </row>
    <row r="64" spans="1:10" x14ac:dyDescent="0.35">
      <c r="A64" s="168" t="s">
        <v>200</v>
      </c>
      <c r="B64" s="49">
        <v>356</v>
      </c>
      <c r="C64" s="49">
        <v>34</v>
      </c>
      <c r="D64" s="49">
        <v>2</v>
      </c>
      <c r="E64" s="49">
        <v>40</v>
      </c>
      <c r="F64" s="49">
        <v>432</v>
      </c>
    </row>
    <row r="65" spans="1:13" x14ac:dyDescent="0.35">
      <c r="A65" s="2" t="s">
        <v>11</v>
      </c>
      <c r="B65" s="49">
        <v>6682</v>
      </c>
      <c r="C65" s="49">
        <v>598</v>
      </c>
      <c r="D65" s="49">
        <v>2018</v>
      </c>
      <c r="E65" s="49">
        <v>107</v>
      </c>
      <c r="F65" s="49">
        <v>9405</v>
      </c>
    </row>
    <row r="66" spans="1:13" x14ac:dyDescent="0.35">
      <c r="A66" s="2" t="s">
        <v>12</v>
      </c>
      <c r="B66" s="49">
        <v>51</v>
      </c>
      <c r="C66" s="49">
        <v>7</v>
      </c>
      <c r="D66" s="49">
        <v>0</v>
      </c>
      <c r="E66" s="49">
        <v>6</v>
      </c>
      <c r="F66" s="49">
        <v>64</v>
      </c>
    </row>
    <row r="67" spans="1:13" x14ac:dyDescent="0.35">
      <c r="A67" s="2" t="s">
        <v>13</v>
      </c>
      <c r="B67" s="49">
        <v>15</v>
      </c>
      <c r="C67" s="49">
        <v>1</v>
      </c>
      <c r="D67" s="49">
        <v>0</v>
      </c>
      <c r="E67" s="49">
        <v>1</v>
      </c>
      <c r="F67" s="49">
        <v>17</v>
      </c>
    </row>
    <row r="68" spans="1:13" x14ac:dyDescent="0.35">
      <c r="A68" s="2" t="s">
        <v>15</v>
      </c>
      <c r="B68" s="49">
        <v>974</v>
      </c>
      <c r="C68" s="49">
        <v>95</v>
      </c>
      <c r="D68" s="49">
        <v>1</v>
      </c>
      <c r="E68" s="49">
        <v>49</v>
      </c>
      <c r="F68" s="49">
        <v>1119</v>
      </c>
    </row>
    <row r="69" spans="1:13" x14ac:dyDescent="0.35">
      <c r="A69" s="2" t="s">
        <v>17</v>
      </c>
      <c r="B69" s="49">
        <v>57</v>
      </c>
      <c r="C69" s="49">
        <v>3</v>
      </c>
      <c r="D69" s="49">
        <v>0</v>
      </c>
      <c r="E69" s="49">
        <v>4</v>
      </c>
      <c r="F69" s="49">
        <v>64</v>
      </c>
    </row>
    <row r="70" spans="1:13" x14ac:dyDescent="0.35">
      <c r="A70" s="2" t="s">
        <v>19</v>
      </c>
      <c r="B70" s="49">
        <v>539</v>
      </c>
      <c r="C70" s="49">
        <v>82</v>
      </c>
      <c r="D70" s="49">
        <v>9</v>
      </c>
      <c r="E70" s="49">
        <v>3</v>
      </c>
      <c r="F70" s="49">
        <v>633</v>
      </c>
    </row>
    <row r="71" spans="1:13" x14ac:dyDescent="0.35">
      <c r="A71" s="2" t="s">
        <v>21</v>
      </c>
      <c r="B71" s="49">
        <v>184</v>
      </c>
      <c r="C71" s="49">
        <v>10</v>
      </c>
      <c r="D71" s="49">
        <v>3</v>
      </c>
      <c r="E71" s="49">
        <v>1</v>
      </c>
      <c r="F71" s="49">
        <v>198</v>
      </c>
    </row>
    <row r="72" spans="1:13" x14ac:dyDescent="0.35">
      <c r="A72" s="2" t="s">
        <v>22</v>
      </c>
      <c r="B72" s="49">
        <v>5553</v>
      </c>
      <c r="C72" s="49">
        <v>397</v>
      </c>
      <c r="D72" s="49">
        <v>155</v>
      </c>
      <c r="E72" s="49">
        <v>66</v>
      </c>
      <c r="F72" s="49">
        <v>6171</v>
      </c>
    </row>
    <row r="73" spans="1:13" x14ac:dyDescent="0.35">
      <c r="A73" s="2" t="s">
        <v>14</v>
      </c>
      <c r="B73" s="49">
        <v>3101</v>
      </c>
      <c r="C73" s="49">
        <v>104</v>
      </c>
      <c r="D73" s="49">
        <v>1929</v>
      </c>
      <c r="E73" s="49">
        <v>17</v>
      </c>
      <c r="F73" s="49">
        <v>5151</v>
      </c>
    </row>
    <row r="74" spans="1:13" x14ac:dyDescent="0.35">
      <c r="A74" s="2" t="s">
        <v>16</v>
      </c>
      <c r="B74" s="20">
        <v>85285</v>
      </c>
      <c r="C74" s="20">
        <v>21819</v>
      </c>
      <c r="D74" s="20">
        <v>6024</v>
      </c>
      <c r="E74" s="20">
        <v>871</v>
      </c>
      <c r="F74" s="20">
        <v>113999</v>
      </c>
    </row>
    <row r="75" spans="1:13" x14ac:dyDescent="0.35">
      <c r="A75" s="2" t="s">
        <v>18</v>
      </c>
      <c r="B75" s="20">
        <v>15274</v>
      </c>
      <c r="C75" s="20">
        <v>404</v>
      </c>
      <c r="D75" s="20">
        <v>7</v>
      </c>
      <c r="E75" s="20">
        <v>235</v>
      </c>
      <c r="F75" s="20">
        <v>15920</v>
      </c>
    </row>
    <row r="76" spans="1:13" x14ac:dyDescent="0.35">
      <c r="A76" s="2" t="s">
        <v>20</v>
      </c>
      <c r="B76" s="49">
        <v>1035</v>
      </c>
      <c r="C76" s="49">
        <v>51</v>
      </c>
      <c r="D76" s="49">
        <v>2</v>
      </c>
      <c r="E76" s="49">
        <v>59</v>
      </c>
      <c r="F76" s="49">
        <v>1147</v>
      </c>
    </row>
    <row r="77" spans="1:13" x14ac:dyDescent="0.35">
      <c r="A77" s="2" t="s">
        <v>23</v>
      </c>
      <c r="B77" s="49">
        <v>3065</v>
      </c>
      <c r="C77" s="49">
        <v>972</v>
      </c>
      <c r="D77" s="49">
        <v>528</v>
      </c>
      <c r="E77" s="49">
        <v>79</v>
      </c>
      <c r="F77" s="49">
        <v>4644</v>
      </c>
    </row>
    <row r="78" spans="1:13" x14ac:dyDescent="0.35">
      <c r="A78" s="8" t="s">
        <v>107</v>
      </c>
      <c r="B78" s="12">
        <f>SUM(B51:B77)</f>
        <v>216222</v>
      </c>
      <c r="C78" s="12">
        <f t="shared" ref="C78:F78" si="3">SUM(C51:C77)</f>
        <v>41838</v>
      </c>
      <c r="D78" s="12">
        <f t="shared" si="3"/>
        <v>19214</v>
      </c>
      <c r="E78" s="12">
        <f t="shared" si="3"/>
        <v>2074</v>
      </c>
      <c r="F78" s="12">
        <f t="shared" si="3"/>
        <v>279348</v>
      </c>
      <c r="K78"/>
      <c r="L78"/>
      <c r="M78"/>
    </row>
    <row r="79" spans="1:13" x14ac:dyDescent="0.35">
      <c r="A79" s="6"/>
      <c r="B79" s="7"/>
      <c r="C79" s="7"/>
      <c r="D79" s="7"/>
      <c r="E79" s="7"/>
      <c r="F79" s="7"/>
      <c r="K79"/>
      <c r="L79"/>
      <c r="M79"/>
    </row>
    <row r="80" spans="1:13" x14ac:dyDescent="0.35">
      <c r="A80" s="5"/>
      <c r="B80" s="5"/>
      <c r="C80" s="5"/>
      <c r="D80" s="5"/>
      <c r="E80" s="5"/>
      <c r="F80" s="5"/>
      <c r="K80"/>
      <c r="L80"/>
      <c r="M80"/>
    </row>
    <row r="81" spans="1:13" x14ac:dyDescent="0.35">
      <c r="A81" s="3" t="s">
        <v>24</v>
      </c>
      <c r="B81" s="13" t="s">
        <v>0</v>
      </c>
      <c r="C81" s="13" t="s">
        <v>1</v>
      </c>
      <c r="D81" s="13" t="s">
        <v>2</v>
      </c>
      <c r="E81" s="13" t="s">
        <v>3</v>
      </c>
      <c r="F81" s="13" t="s">
        <v>4</v>
      </c>
      <c r="K81"/>
      <c r="L81"/>
      <c r="M81"/>
    </row>
    <row r="82" spans="1:13" x14ac:dyDescent="0.35">
      <c r="A82" s="2" t="s">
        <v>25</v>
      </c>
      <c r="B82" s="20">
        <v>535</v>
      </c>
      <c r="C82" s="20">
        <v>79</v>
      </c>
      <c r="D82" s="20">
        <v>0</v>
      </c>
      <c r="E82" s="20">
        <v>7</v>
      </c>
      <c r="F82" s="20">
        <v>621</v>
      </c>
      <c r="K82"/>
      <c r="L82"/>
      <c r="M82"/>
    </row>
    <row r="83" spans="1:13" x14ac:dyDescent="0.35">
      <c r="A83" s="2" t="s">
        <v>26</v>
      </c>
      <c r="B83" s="20">
        <v>117</v>
      </c>
      <c r="C83" s="20">
        <v>8</v>
      </c>
      <c r="D83" s="20">
        <v>0</v>
      </c>
      <c r="E83" s="20">
        <v>5</v>
      </c>
      <c r="F83" s="20">
        <v>130</v>
      </c>
      <c r="K83"/>
      <c r="L83"/>
      <c r="M83"/>
    </row>
    <row r="84" spans="1:13" x14ac:dyDescent="0.35">
      <c r="A84" s="2" t="s">
        <v>27</v>
      </c>
      <c r="B84" s="20">
        <v>221</v>
      </c>
      <c r="C84" s="20">
        <v>55</v>
      </c>
      <c r="D84" s="20">
        <v>127</v>
      </c>
      <c r="E84" s="20">
        <v>5</v>
      </c>
      <c r="F84" s="20">
        <v>408</v>
      </c>
      <c r="K84"/>
      <c r="L84"/>
      <c r="M84"/>
    </row>
    <row r="85" spans="1:13" x14ac:dyDescent="0.35">
      <c r="A85" s="2" t="s">
        <v>28</v>
      </c>
      <c r="B85" s="20">
        <v>57</v>
      </c>
      <c r="C85" s="20">
        <v>4</v>
      </c>
      <c r="D85" s="20">
        <v>0</v>
      </c>
      <c r="E85" s="20">
        <v>7</v>
      </c>
      <c r="F85" s="20">
        <v>68</v>
      </c>
      <c r="K85"/>
      <c r="L85"/>
      <c r="M85"/>
    </row>
    <row r="86" spans="1:13" x14ac:dyDescent="0.35">
      <c r="A86" s="2" t="s">
        <v>33</v>
      </c>
      <c r="B86" s="20">
        <v>38</v>
      </c>
      <c r="C86" s="20">
        <v>8</v>
      </c>
      <c r="D86" s="20">
        <v>0</v>
      </c>
      <c r="E86" s="20">
        <v>1</v>
      </c>
      <c r="F86" s="20">
        <v>47</v>
      </c>
      <c r="K86"/>
      <c r="L86"/>
      <c r="M86"/>
    </row>
    <row r="87" spans="1:13" x14ac:dyDescent="0.35">
      <c r="A87" s="2" t="s">
        <v>29</v>
      </c>
      <c r="B87" s="20">
        <v>187</v>
      </c>
      <c r="C87" s="20">
        <v>62</v>
      </c>
      <c r="D87" s="20">
        <v>93</v>
      </c>
      <c r="E87" s="20">
        <v>4</v>
      </c>
      <c r="F87" s="20">
        <v>346</v>
      </c>
      <c r="K87"/>
      <c r="L87"/>
      <c r="M87"/>
    </row>
    <row r="88" spans="1:13" x14ac:dyDescent="0.35">
      <c r="A88" s="2" t="s">
        <v>169</v>
      </c>
      <c r="B88" s="60">
        <v>216</v>
      </c>
      <c r="C88" s="60">
        <v>36</v>
      </c>
      <c r="D88" s="60">
        <v>4</v>
      </c>
      <c r="E88" s="60">
        <v>61</v>
      </c>
      <c r="F88" s="60">
        <v>317</v>
      </c>
      <c r="K88"/>
      <c r="L88"/>
      <c r="M88"/>
    </row>
    <row r="89" spans="1:13" x14ac:dyDescent="0.35">
      <c r="A89" s="2" t="s">
        <v>30</v>
      </c>
      <c r="B89" s="20">
        <v>259</v>
      </c>
      <c r="C89" s="20">
        <v>40</v>
      </c>
      <c r="D89" s="20">
        <v>29</v>
      </c>
      <c r="E89" s="20">
        <v>5</v>
      </c>
      <c r="F89" s="20">
        <v>333</v>
      </c>
      <c r="K89"/>
      <c r="L89"/>
      <c r="M89"/>
    </row>
    <row r="90" spans="1:13" x14ac:dyDescent="0.35">
      <c r="A90" s="2" t="s">
        <v>31</v>
      </c>
      <c r="B90" s="20">
        <v>98</v>
      </c>
      <c r="C90" s="20">
        <v>27</v>
      </c>
      <c r="D90" s="20">
        <v>0</v>
      </c>
      <c r="E90" s="20">
        <v>9</v>
      </c>
      <c r="F90" s="20">
        <v>134</v>
      </c>
      <c r="K90"/>
      <c r="L90"/>
      <c r="M90"/>
    </row>
    <row r="91" spans="1:13" x14ac:dyDescent="0.35">
      <c r="A91" s="8" t="s">
        <v>109</v>
      </c>
      <c r="B91" s="50">
        <f>SUM(B82:B90)</f>
        <v>1728</v>
      </c>
      <c r="C91" s="50">
        <f t="shared" ref="C91:F91" si="4">SUM(C82:C90)</f>
        <v>319</v>
      </c>
      <c r="D91" s="50">
        <f t="shared" si="4"/>
        <v>253</v>
      </c>
      <c r="E91" s="50">
        <f t="shared" si="4"/>
        <v>104</v>
      </c>
      <c r="F91" s="50">
        <f t="shared" si="4"/>
        <v>2404</v>
      </c>
      <c r="K91"/>
      <c r="L91"/>
      <c r="M91"/>
    </row>
    <row r="92" spans="1:13" x14ac:dyDescent="0.35">
      <c r="A92" s="9" t="s">
        <v>108</v>
      </c>
      <c r="B92" s="12">
        <f>B91+B78</f>
        <v>217950</v>
      </c>
      <c r="C92" s="12">
        <f t="shared" ref="C92:F92" si="5">C91+C78</f>
        <v>42157</v>
      </c>
      <c r="D92" s="12">
        <f t="shared" si="5"/>
        <v>19467</v>
      </c>
      <c r="E92" s="12">
        <f t="shared" si="5"/>
        <v>2178</v>
      </c>
      <c r="F92" s="12">
        <f t="shared" si="5"/>
        <v>281752</v>
      </c>
      <c r="K92"/>
      <c r="L92"/>
      <c r="M92"/>
    </row>
    <row r="93" spans="1:13" x14ac:dyDescent="0.35">
      <c r="K93"/>
      <c r="L93"/>
      <c r="M93"/>
    </row>
    <row r="94" spans="1:13" x14ac:dyDescent="0.35">
      <c r="K94"/>
      <c r="L94"/>
      <c r="M94"/>
    </row>
    <row r="95" spans="1:13" x14ac:dyDescent="0.35">
      <c r="K95"/>
      <c r="L95"/>
      <c r="M95"/>
    </row>
    <row r="96" spans="1:13" x14ac:dyDescent="0.35">
      <c r="K96"/>
      <c r="L96"/>
      <c r="M96"/>
    </row>
    <row r="97" spans="11:13" x14ac:dyDescent="0.35">
      <c r="K97"/>
      <c r="L97"/>
      <c r="M9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6"/>
  <sheetViews>
    <sheetView topLeftCell="A73" workbookViewId="0">
      <selection activeCell="F95" sqref="F95"/>
    </sheetView>
  </sheetViews>
  <sheetFormatPr defaultColWidth="8.90625" defaultRowHeight="14" x14ac:dyDescent="0.3"/>
  <cols>
    <col min="1" max="1" width="69" style="15" bestFit="1" customWidth="1"/>
    <col min="2" max="2" width="10.90625" style="22" bestFit="1" customWidth="1"/>
    <col min="3" max="3" width="9.90625" style="22" bestFit="1" customWidth="1"/>
    <col min="4" max="5" width="10.90625" style="22" bestFit="1" customWidth="1"/>
    <col min="6" max="7" width="8.90625" style="15" bestFit="1" customWidth="1"/>
    <col min="8" max="8" width="10.90625" style="15" bestFit="1" customWidth="1"/>
    <col min="9" max="16384" width="8.90625" style="15"/>
  </cols>
  <sheetData>
    <row r="1" spans="1:8" x14ac:dyDescent="0.3">
      <c r="A1" s="21" t="s">
        <v>152</v>
      </c>
    </row>
    <row r="2" spans="1:8" x14ac:dyDescent="0.3">
      <c r="A2" s="5"/>
      <c r="B2" s="190" t="s">
        <v>34</v>
      </c>
      <c r="C2" s="190"/>
      <c r="D2" s="190"/>
      <c r="E2" s="190"/>
      <c r="F2" s="191" t="s">
        <v>35</v>
      </c>
      <c r="G2" s="191"/>
      <c r="H2" s="191"/>
    </row>
    <row r="3" spans="1:8" x14ac:dyDescent="0.3">
      <c r="A3" s="3" t="s">
        <v>36</v>
      </c>
      <c r="B3" s="14" t="s">
        <v>202</v>
      </c>
      <c r="C3" s="14" t="s">
        <v>201</v>
      </c>
      <c r="D3" s="165" t="s">
        <v>181</v>
      </c>
      <c r="E3" s="14" t="s">
        <v>4</v>
      </c>
      <c r="F3" s="159" t="s">
        <v>202</v>
      </c>
      <c r="G3" s="159" t="s">
        <v>201</v>
      </c>
      <c r="H3" s="166" t="s">
        <v>181</v>
      </c>
    </row>
    <row r="4" spans="1:8" x14ac:dyDescent="0.3">
      <c r="A4" s="2" t="s">
        <v>5</v>
      </c>
      <c r="B4" s="46">
        <v>839.59</v>
      </c>
      <c r="C4" s="46">
        <v>1160.8699999999999</v>
      </c>
      <c r="D4" s="174" t="s">
        <v>216</v>
      </c>
      <c r="E4" s="46">
        <v>2000.46</v>
      </c>
      <c r="F4" s="16">
        <v>0.41970000000000002</v>
      </c>
      <c r="G4" s="16">
        <v>0.58030000000000004</v>
      </c>
      <c r="H4" s="174" t="s">
        <v>216</v>
      </c>
    </row>
    <row r="5" spans="1:8" x14ac:dyDescent="0.3">
      <c r="A5" s="2" t="s">
        <v>198</v>
      </c>
      <c r="B5" s="46">
        <v>3563.79</v>
      </c>
      <c r="C5" s="46">
        <v>1246.06</v>
      </c>
      <c r="D5" s="174" t="s">
        <v>216</v>
      </c>
      <c r="E5" s="46">
        <v>4809.8500000000004</v>
      </c>
      <c r="F5" s="16">
        <v>0.7409</v>
      </c>
      <c r="G5" s="16">
        <v>0.2591</v>
      </c>
      <c r="H5" s="174" t="s">
        <v>216</v>
      </c>
    </row>
    <row r="6" spans="1:8" x14ac:dyDescent="0.3">
      <c r="A6" s="167" t="s">
        <v>183</v>
      </c>
      <c r="B6" s="46">
        <v>2403.54</v>
      </c>
      <c r="C6" s="46">
        <v>1348.5</v>
      </c>
      <c r="D6" s="174" t="s">
        <v>216</v>
      </c>
      <c r="E6" s="46">
        <v>3752.04</v>
      </c>
      <c r="F6" s="16">
        <v>0.64059999999999995</v>
      </c>
      <c r="G6" s="16">
        <v>0.3594</v>
      </c>
      <c r="H6" s="174" t="s">
        <v>216</v>
      </c>
    </row>
    <row r="7" spans="1:8" x14ac:dyDescent="0.3">
      <c r="A7" s="2" t="s">
        <v>6</v>
      </c>
      <c r="B7" s="17">
        <v>57616.07</v>
      </c>
      <c r="C7" s="17">
        <v>17353.990000000002</v>
      </c>
      <c r="D7" s="174" t="s">
        <v>216</v>
      </c>
      <c r="E7" s="17">
        <v>74970.06</v>
      </c>
      <c r="F7" s="16">
        <v>0.76849999999999996</v>
      </c>
      <c r="G7" s="16">
        <v>0.23150000000000001</v>
      </c>
      <c r="H7" s="174" t="s">
        <v>216</v>
      </c>
    </row>
    <row r="8" spans="1:8" x14ac:dyDescent="0.3">
      <c r="A8" s="2" t="s">
        <v>7</v>
      </c>
      <c r="B8" s="46">
        <v>374.73</v>
      </c>
      <c r="C8" s="46">
        <v>163.71</v>
      </c>
      <c r="D8" s="174" t="s">
        <v>216</v>
      </c>
      <c r="E8" s="46">
        <v>538.44000000000005</v>
      </c>
      <c r="F8" s="16">
        <v>0.69599999999999995</v>
      </c>
      <c r="G8" s="16">
        <v>0.30399999999999999</v>
      </c>
      <c r="H8" s="174" t="s">
        <v>216</v>
      </c>
    </row>
    <row r="9" spans="1:8" x14ac:dyDescent="0.3">
      <c r="A9" s="2" t="s">
        <v>184</v>
      </c>
      <c r="B9" s="46">
        <v>533.85</v>
      </c>
      <c r="C9" s="46">
        <v>1025.08</v>
      </c>
      <c r="D9" s="174" t="s">
        <v>216</v>
      </c>
      <c r="E9" s="46">
        <v>1558.93</v>
      </c>
      <c r="F9" s="16">
        <v>0.34239999999999998</v>
      </c>
      <c r="G9" s="16">
        <v>0.65759999999999996</v>
      </c>
      <c r="H9" s="174" t="s">
        <v>216</v>
      </c>
    </row>
    <row r="10" spans="1:8" x14ac:dyDescent="0.3">
      <c r="A10" s="2" t="s">
        <v>8</v>
      </c>
      <c r="B10" s="46">
        <v>1267.49</v>
      </c>
      <c r="C10" s="46">
        <v>1417.03</v>
      </c>
      <c r="D10" s="174" t="s">
        <v>216</v>
      </c>
      <c r="E10" s="46">
        <v>2684.52</v>
      </c>
      <c r="F10" s="16">
        <v>0.47210000000000002</v>
      </c>
      <c r="G10" s="16">
        <v>0.52790000000000004</v>
      </c>
      <c r="H10" s="174" t="s">
        <v>216</v>
      </c>
    </row>
    <row r="11" spans="1:8" x14ac:dyDescent="0.3">
      <c r="A11" s="2" t="s">
        <v>9</v>
      </c>
      <c r="B11" s="46">
        <v>2296.4699999999998</v>
      </c>
      <c r="C11" s="46">
        <v>1068.29</v>
      </c>
      <c r="D11" s="174" t="s">
        <v>216</v>
      </c>
      <c r="E11" s="46">
        <v>3364.76</v>
      </c>
      <c r="F11" s="16">
        <v>0.6825</v>
      </c>
      <c r="G11" s="16">
        <v>0.3175</v>
      </c>
      <c r="H11" s="174" t="s">
        <v>216</v>
      </c>
    </row>
    <row r="12" spans="1:8" x14ac:dyDescent="0.3">
      <c r="A12" s="2" t="s">
        <v>194</v>
      </c>
      <c r="B12" s="46">
        <v>274.17</v>
      </c>
      <c r="C12" s="46">
        <v>276.37</v>
      </c>
      <c r="D12" s="174" t="s">
        <v>216</v>
      </c>
      <c r="E12" s="46">
        <v>550.54</v>
      </c>
      <c r="F12" s="16">
        <v>0.498</v>
      </c>
      <c r="G12" s="16">
        <v>0.502</v>
      </c>
      <c r="H12" s="174" t="s">
        <v>216</v>
      </c>
    </row>
    <row r="13" spans="1:8" x14ac:dyDescent="0.3">
      <c r="A13" s="2" t="s">
        <v>191</v>
      </c>
      <c r="B13" s="46">
        <v>813.67</v>
      </c>
      <c r="C13" s="46">
        <v>666.57</v>
      </c>
      <c r="D13" s="174" t="s">
        <v>216</v>
      </c>
      <c r="E13" s="46">
        <v>1480.24</v>
      </c>
      <c r="F13" s="16">
        <v>0.54969999999999997</v>
      </c>
      <c r="G13" s="16">
        <v>0.45029999999999998</v>
      </c>
      <c r="H13" s="174" t="s">
        <v>216</v>
      </c>
    </row>
    <row r="14" spans="1:8" ht="28" x14ac:dyDescent="0.3">
      <c r="A14" s="168" t="s">
        <v>199</v>
      </c>
      <c r="B14" s="46">
        <v>1272.97</v>
      </c>
      <c r="C14" s="46">
        <v>636.69000000000005</v>
      </c>
      <c r="D14" s="174" t="s">
        <v>216</v>
      </c>
      <c r="E14" s="46">
        <v>1909.66</v>
      </c>
      <c r="F14" s="16">
        <v>0.66659999999999997</v>
      </c>
      <c r="G14" s="16">
        <v>0.33339999999999997</v>
      </c>
      <c r="H14" s="174" t="s">
        <v>216</v>
      </c>
    </row>
    <row r="15" spans="1:8" ht="28" x14ac:dyDescent="0.3">
      <c r="A15" s="168" t="s">
        <v>193</v>
      </c>
      <c r="B15" s="46">
        <v>567.07000000000005</v>
      </c>
      <c r="C15" s="46">
        <v>312.35000000000002</v>
      </c>
      <c r="D15" s="174" t="s">
        <v>216</v>
      </c>
      <c r="E15" s="46">
        <v>879.42</v>
      </c>
      <c r="F15" s="16">
        <v>0.64480000000000004</v>
      </c>
      <c r="G15" s="16">
        <v>0.35520000000000002</v>
      </c>
      <c r="H15" s="174" t="s">
        <v>216</v>
      </c>
    </row>
    <row r="16" spans="1:8" x14ac:dyDescent="0.3">
      <c r="A16" s="2" t="s">
        <v>10</v>
      </c>
      <c r="B16" s="46">
        <v>269.11</v>
      </c>
      <c r="C16" s="46">
        <v>126.21</v>
      </c>
      <c r="D16" s="174" t="s">
        <v>216</v>
      </c>
      <c r="E16" s="46">
        <v>395.32</v>
      </c>
      <c r="F16" s="16">
        <v>0.68069999999999997</v>
      </c>
      <c r="G16" s="16">
        <v>0.31929999999999997</v>
      </c>
      <c r="H16" s="174" t="s">
        <v>216</v>
      </c>
    </row>
    <row r="17" spans="1:8" x14ac:dyDescent="0.3">
      <c r="A17" s="168" t="s">
        <v>200</v>
      </c>
      <c r="B17" s="46">
        <v>254.12</v>
      </c>
      <c r="C17" s="46">
        <v>157.46</v>
      </c>
      <c r="D17" s="174" t="s">
        <v>216</v>
      </c>
      <c r="E17" s="46">
        <v>411.58</v>
      </c>
      <c r="F17" s="16">
        <v>0.61739999999999995</v>
      </c>
      <c r="G17" s="16">
        <v>0.3826</v>
      </c>
      <c r="H17" s="174" t="s">
        <v>216</v>
      </c>
    </row>
    <row r="18" spans="1:8" x14ac:dyDescent="0.3">
      <c r="A18" s="2" t="s">
        <v>11</v>
      </c>
      <c r="B18" s="46">
        <v>3392.8</v>
      </c>
      <c r="C18" s="46">
        <v>3945.4</v>
      </c>
      <c r="D18" s="174" t="s">
        <v>216</v>
      </c>
      <c r="E18" s="46">
        <v>7338.2</v>
      </c>
      <c r="F18" s="16">
        <v>0.46229999999999999</v>
      </c>
      <c r="G18" s="16">
        <v>0.53769999999999996</v>
      </c>
      <c r="H18" s="174" t="s">
        <v>216</v>
      </c>
    </row>
    <row r="19" spans="1:8" x14ac:dyDescent="0.3">
      <c r="A19" s="2" t="s">
        <v>12</v>
      </c>
      <c r="B19" s="46">
        <v>35.5</v>
      </c>
      <c r="C19" s="46">
        <v>27</v>
      </c>
      <c r="D19" s="174" t="s">
        <v>216</v>
      </c>
      <c r="E19" s="46">
        <v>62.5</v>
      </c>
      <c r="F19" s="16">
        <v>0.56799999999999995</v>
      </c>
      <c r="G19" s="16">
        <v>0.432</v>
      </c>
      <c r="H19" s="174" t="s">
        <v>216</v>
      </c>
    </row>
    <row r="20" spans="1:8" x14ac:dyDescent="0.3">
      <c r="A20" s="2" t="s">
        <v>13</v>
      </c>
      <c r="B20" s="46">
        <v>11.6</v>
      </c>
      <c r="C20" s="46">
        <v>4</v>
      </c>
      <c r="D20" s="174" t="s">
        <v>216</v>
      </c>
      <c r="E20" s="46">
        <v>15.6</v>
      </c>
      <c r="F20" s="16">
        <v>0.74360000000000004</v>
      </c>
      <c r="G20" s="16">
        <v>0.25640000000000002</v>
      </c>
      <c r="H20" s="174" t="s">
        <v>216</v>
      </c>
    </row>
    <row r="21" spans="1:8" x14ac:dyDescent="0.3">
      <c r="A21" s="2" t="s">
        <v>15</v>
      </c>
      <c r="B21" s="46">
        <v>373.94</v>
      </c>
      <c r="C21" s="46">
        <v>715.77</v>
      </c>
      <c r="D21" s="174" t="s">
        <v>216</v>
      </c>
      <c r="E21" s="46">
        <v>1089.71</v>
      </c>
      <c r="F21" s="16">
        <v>0.34320000000000001</v>
      </c>
      <c r="G21" s="16">
        <v>0.65680000000000005</v>
      </c>
      <c r="H21" s="174" t="s">
        <v>216</v>
      </c>
    </row>
    <row r="22" spans="1:8" x14ac:dyDescent="0.3">
      <c r="A22" s="2" t="s">
        <v>17</v>
      </c>
      <c r="B22" s="46">
        <v>45.7</v>
      </c>
      <c r="C22" s="46">
        <v>14</v>
      </c>
      <c r="D22" s="174" t="s">
        <v>216</v>
      </c>
      <c r="E22" s="46">
        <v>59.7</v>
      </c>
      <c r="F22" s="16">
        <v>0.76549999999999996</v>
      </c>
      <c r="G22" s="16">
        <v>0.23449999999999999</v>
      </c>
      <c r="H22" s="174" t="s">
        <v>216</v>
      </c>
    </row>
    <row r="23" spans="1:8" x14ac:dyDescent="0.3">
      <c r="A23" s="2" t="s">
        <v>19</v>
      </c>
      <c r="B23" s="46">
        <v>439.97</v>
      </c>
      <c r="C23" s="46">
        <v>155.69999999999999</v>
      </c>
      <c r="D23" s="174" t="s">
        <v>216</v>
      </c>
      <c r="E23" s="46">
        <v>595.66999999999996</v>
      </c>
      <c r="F23" s="16">
        <v>0.73860000000000003</v>
      </c>
      <c r="G23" s="16">
        <v>0.26140000000000002</v>
      </c>
      <c r="H23" s="174" t="s">
        <v>216</v>
      </c>
    </row>
    <row r="24" spans="1:8" x14ac:dyDescent="0.3">
      <c r="A24" s="2" t="s">
        <v>21</v>
      </c>
      <c r="B24" s="46">
        <v>95.96</v>
      </c>
      <c r="C24" s="46">
        <v>91.62</v>
      </c>
      <c r="D24" s="174" t="s">
        <v>216</v>
      </c>
      <c r="E24" s="46">
        <v>187.58</v>
      </c>
      <c r="F24" s="16">
        <v>0.51160000000000005</v>
      </c>
      <c r="G24" s="16">
        <v>0.4884</v>
      </c>
      <c r="H24" s="174" t="s">
        <v>216</v>
      </c>
    </row>
    <row r="25" spans="1:8" x14ac:dyDescent="0.3">
      <c r="A25" s="2" t="s">
        <v>22</v>
      </c>
      <c r="B25" s="46">
        <v>2530.6999999999998</v>
      </c>
      <c r="C25" s="46">
        <v>3389.13</v>
      </c>
      <c r="D25" s="174" t="s">
        <v>216</v>
      </c>
      <c r="E25" s="46">
        <v>5919.83</v>
      </c>
      <c r="F25" s="16">
        <v>0.42749999999999999</v>
      </c>
      <c r="G25" s="16">
        <v>0.57250000000000001</v>
      </c>
      <c r="H25" s="174" t="s">
        <v>216</v>
      </c>
    </row>
    <row r="26" spans="1:8" x14ac:dyDescent="0.3">
      <c r="A26" s="2" t="s">
        <v>14</v>
      </c>
      <c r="B26" s="46">
        <v>675.55</v>
      </c>
      <c r="C26" s="46">
        <v>2699.28</v>
      </c>
      <c r="D26" s="174" t="s">
        <v>216</v>
      </c>
      <c r="E26" s="46">
        <v>3374.83</v>
      </c>
      <c r="F26" s="16">
        <v>0.20019999999999999</v>
      </c>
      <c r="G26" s="16">
        <v>0.79979999999999996</v>
      </c>
      <c r="H26" s="174" t="s">
        <v>216</v>
      </c>
    </row>
    <row r="27" spans="1:8" x14ac:dyDescent="0.3">
      <c r="A27" s="2" t="s">
        <v>16</v>
      </c>
      <c r="B27" s="17">
        <v>68068.67</v>
      </c>
      <c r="C27" s="17">
        <v>26607.01</v>
      </c>
      <c r="D27" s="17">
        <v>131</v>
      </c>
      <c r="E27" s="17">
        <v>94806.68</v>
      </c>
      <c r="F27" s="16">
        <v>0.71799999999999997</v>
      </c>
      <c r="G27" s="16">
        <v>0.28060000000000002</v>
      </c>
      <c r="H27" s="16">
        <v>1.4E-3</v>
      </c>
    </row>
    <row r="28" spans="1:8" x14ac:dyDescent="0.3">
      <c r="A28" s="2" t="s">
        <v>18</v>
      </c>
      <c r="B28" s="46">
        <v>5494.83</v>
      </c>
      <c r="C28" s="46">
        <v>9995.99</v>
      </c>
      <c r="D28" s="174" t="s">
        <v>216</v>
      </c>
      <c r="E28" s="17">
        <v>15490.82</v>
      </c>
      <c r="F28" s="164">
        <v>0.35470000000000002</v>
      </c>
      <c r="G28" s="164">
        <v>0.64529999999999998</v>
      </c>
      <c r="H28" s="174" t="s">
        <v>216</v>
      </c>
    </row>
    <row r="29" spans="1:8" x14ac:dyDescent="0.3">
      <c r="A29" s="2" t="s">
        <v>20</v>
      </c>
      <c r="B29" s="46">
        <v>602.85</v>
      </c>
      <c r="C29" s="46">
        <v>489.43</v>
      </c>
      <c r="D29" s="174" t="s">
        <v>216</v>
      </c>
      <c r="E29" s="46">
        <v>1092.28</v>
      </c>
      <c r="F29" s="164">
        <v>0.55189999999999995</v>
      </c>
      <c r="G29" s="164">
        <v>0.4481</v>
      </c>
      <c r="H29" s="174" t="s">
        <v>216</v>
      </c>
    </row>
    <row r="30" spans="1:8" x14ac:dyDescent="0.3">
      <c r="A30" s="2" t="s">
        <v>23</v>
      </c>
      <c r="B30" s="46">
        <v>2476.5300000000002</v>
      </c>
      <c r="C30" s="46">
        <v>1585.88</v>
      </c>
      <c r="D30" s="174" t="s">
        <v>216</v>
      </c>
      <c r="E30" s="46">
        <v>4062.41</v>
      </c>
      <c r="F30" s="16">
        <v>0.60960000000000003</v>
      </c>
      <c r="G30" s="16">
        <v>0.39040000000000002</v>
      </c>
      <c r="H30" s="174" t="s">
        <v>216</v>
      </c>
    </row>
    <row r="31" spans="1:8" x14ac:dyDescent="0.3">
      <c r="A31" s="8" t="s">
        <v>107</v>
      </c>
      <c r="B31" s="23">
        <f>SUM(B4:B30)</f>
        <v>156591.24000000002</v>
      </c>
      <c r="C31" s="23">
        <f>SUM(C4:C30)</f>
        <v>76679.39</v>
      </c>
      <c r="D31" s="23">
        <f>SUM(D4:D30)</f>
        <v>131</v>
      </c>
      <c r="E31" s="23">
        <f>SUM(E4:E30)</f>
        <v>233401.63</v>
      </c>
      <c r="F31" s="24">
        <f>B31/E31</f>
        <v>0.67090893923919903</v>
      </c>
      <c r="G31" s="24">
        <f>C31/E31</f>
        <v>0.32852979647142994</v>
      </c>
      <c r="H31" s="24">
        <f>D31/E31</f>
        <v>5.6126428937107247E-4</v>
      </c>
    </row>
    <row r="32" spans="1:8" x14ac:dyDescent="0.3">
      <c r="A32" s="6"/>
    </row>
    <row r="33" spans="1:8" x14ac:dyDescent="0.3">
      <c r="A33" s="5"/>
      <c r="B33" s="190" t="s">
        <v>34</v>
      </c>
      <c r="C33" s="190"/>
      <c r="D33" s="190"/>
      <c r="E33" s="190"/>
      <c r="F33" s="191" t="s">
        <v>35</v>
      </c>
      <c r="G33" s="191"/>
      <c r="H33" s="191"/>
    </row>
    <row r="34" spans="1:8" x14ac:dyDescent="0.3">
      <c r="A34" s="3" t="s">
        <v>24</v>
      </c>
      <c r="B34" s="159" t="s">
        <v>202</v>
      </c>
      <c r="C34" s="159" t="s">
        <v>201</v>
      </c>
      <c r="D34" s="165" t="s">
        <v>181</v>
      </c>
      <c r="E34" s="158" t="s">
        <v>4</v>
      </c>
      <c r="F34" s="159" t="s">
        <v>202</v>
      </c>
      <c r="G34" s="159" t="s">
        <v>201</v>
      </c>
      <c r="H34" s="166" t="s">
        <v>181</v>
      </c>
    </row>
    <row r="35" spans="1:8" x14ac:dyDescent="0.3">
      <c r="A35" s="2" t="s">
        <v>25</v>
      </c>
      <c r="B35" s="17">
        <v>432.22</v>
      </c>
      <c r="C35" s="17">
        <v>131.4</v>
      </c>
      <c r="D35" s="174" t="s">
        <v>216</v>
      </c>
      <c r="E35" s="17">
        <v>563.62</v>
      </c>
      <c r="F35" s="16">
        <v>0.76690000000000003</v>
      </c>
      <c r="G35" s="16">
        <v>0.2331</v>
      </c>
      <c r="H35" s="174" t="s">
        <v>216</v>
      </c>
    </row>
    <row r="36" spans="1:8" x14ac:dyDescent="0.3">
      <c r="A36" s="2" t="s">
        <v>26</v>
      </c>
      <c r="B36" s="17">
        <v>84.97</v>
      </c>
      <c r="C36" s="17">
        <v>35.799999999999997</v>
      </c>
      <c r="D36" s="174" t="s">
        <v>216</v>
      </c>
      <c r="E36" s="17">
        <v>120.77</v>
      </c>
      <c r="F36" s="16">
        <v>0.7036</v>
      </c>
      <c r="G36" s="16">
        <v>0.2964</v>
      </c>
      <c r="H36" s="174" t="s">
        <v>216</v>
      </c>
    </row>
    <row r="37" spans="1:8" x14ac:dyDescent="0.3">
      <c r="A37" s="2" t="s">
        <v>27</v>
      </c>
      <c r="B37" s="17">
        <v>176.89</v>
      </c>
      <c r="C37" s="17">
        <v>113.85</v>
      </c>
      <c r="D37" s="174" t="s">
        <v>216</v>
      </c>
      <c r="E37" s="17">
        <v>290.74</v>
      </c>
      <c r="F37" s="16">
        <v>0.60840000000000005</v>
      </c>
      <c r="G37" s="16">
        <v>0.3916</v>
      </c>
      <c r="H37" s="174" t="s">
        <v>216</v>
      </c>
    </row>
    <row r="38" spans="1:8" x14ac:dyDescent="0.3">
      <c r="A38" s="2" t="s">
        <v>28</v>
      </c>
      <c r="B38" s="17">
        <v>48.99</v>
      </c>
      <c r="C38" s="17">
        <v>15</v>
      </c>
      <c r="D38" s="174" t="s">
        <v>216</v>
      </c>
      <c r="E38" s="17">
        <v>63.99</v>
      </c>
      <c r="F38" s="16">
        <v>0.76559999999999995</v>
      </c>
      <c r="G38" s="16">
        <v>0.2344</v>
      </c>
      <c r="H38" s="174" t="s">
        <v>216</v>
      </c>
    </row>
    <row r="39" spans="1:8" x14ac:dyDescent="0.3">
      <c r="A39" s="2" t="s">
        <v>33</v>
      </c>
      <c r="B39" s="17">
        <v>35.28</v>
      </c>
      <c r="C39" s="17">
        <v>7</v>
      </c>
      <c r="D39" s="174" t="s">
        <v>216</v>
      </c>
      <c r="E39" s="17">
        <v>42.28</v>
      </c>
      <c r="F39" s="16">
        <v>0.83440000000000003</v>
      </c>
      <c r="G39" s="16">
        <v>0.1656</v>
      </c>
      <c r="H39" s="174" t="s">
        <v>216</v>
      </c>
    </row>
    <row r="40" spans="1:8" x14ac:dyDescent="0.3">
      <c r="A40" s="2" t="s">
        <v>29</v>
      </c>
      <c r="B40" s="17">
        <v>158.72</v>
      </c>
      <c r="C40" s="17">
        <v>91.65</v>
      </c>
      <c r="D40" s="174" t="s">
        <v>216</v>
      </c>
      <c r="E40" s="17">
        <v>250.37</v>
      </c>
      <c r="F40" s="16">
        <v>0.63390000000000002</v>
      </c>
      <c r="G40" s="16">
        <v>0.36609999999999998</v>
      </c>
      <c r="H40" s="174" t="s">
        <v>216</v>
      </c>
    </row>
    <row r="41" spans="1:8" x14ac:dyDescent="0.3">
      <c r="A41" s="2" t="s">
        <v>169</v>
      </c>
      <c r="B41" s="17">
        <v>128.26</v>
      </c>
      <c r="C41" s="17">
        <v>179.8</v>
      </c>
      <c r="D41" s="174" t="s">
        <v>216</v>
      </c>
      <c r="E41" s="17">
        <v>308.06</v>
      </c>
      <c r="F41" s="16">
        <v>0.4163</v>
      </c>
      <c r="G41" s="16">
        <v>0.5837</v>
      </c>
      <c r="H41" s="174" t="s">
        <v>216</v>
      </c>
    </row>
    <row r="42" spans="1:8" x14ac:dyDescent="0.3">
      <c r="A42" s="2" t="s">
        <v>30</v>
      </c>
      <c r="B42" s="17">
        <v>193.14</v>
      </c>
      <c r="C42" s="17">
        <v>81.900000000000006</v>
      </c>
      <c r="D42" s="174" t="s">
        <v>216</v>
      </c>
      <c r="E42" s="17">
        <v>275.04000000000002</v>
      </c>
      <c r="F42" s="16">
        <v>0.70220000000000005</v>
      </c>
      <c r="G42" s="16">
        <v>0.29780000000000001</v>
      </c>
      <c r="H42" s="174" t="s">
        <v>216</v>
      </c>
    </row>
    <row r="43" spans="1:8" x14ac:dyDescent="0.3">
      <c r="A43" s="2" t="s">
        <v>31</v>
      </c>
      <c r="B43" s="17">
        <v>83.22</v>
      </c>
      <c r="C43" s="17">
        <v>48</v>
      </c>
      <c r="D43" s="174" t="s">
        <v>216</v>
      </c>
      <c r="E43" s="17">
        <v>131.22</v>
      </c>
      <c r="F43" s="16">
        <v>0.63419999999999999</v>
      </c>
      <c r="G43" s="16">
        <v>0.36580000000000001</v>
      </c>
      <c r="H43" s="174" t="s">
        <v>216</v>
      </c>
    </row>
    <row r="44" spans="1:8" x14ac:dyDescent="0.3">
      <c r="A44" s="8" t="s">
        <v>109</v>
      </c>
      <c r="B44" s="51">
        <f>SUM(B35:B43)</f>
        <v>1341.6899999999998</v>
      </c>
      <c r="C44" s="51">
        <f t="shared" ref="C44:E44" si="0">SUM(C35:C43)</f>
        <v>704.4</v>
      </c>
      <c r="D44" s="175" t="s">
        <v>216</v>
      </c>
      <c r="E44" s="51">
        <f t="shared" si="0"/>
        <v>2046.09</v>
      </c>
      <c r="F44" s="24">
        <f t="shared" ref="F44:F45" si="1">B44/E44</f>
        <v>0.65573361875577318</v>
      </c>
      <c r="G44" s="24">
        <f t="shared" ref="G44:G45" si="2">C44/E44</f>
        <v>0.34426638124422682</v>
      </c>
      <c r="H44" s="176" t="s">
        <v>216</v>
      </c>
    </row>
    <row r="45" spans="1:8" x14ac:dyDescent="0.3">
      <c r="A45" s="9" t="s">
        <v>108</v>
      </c>
      <c r="B45" s="23">
        <f>B44+B31</f>
        <v>157932.93000000002</v>
      </c>
      <c r="C45" s="23">
        <f t="shared" ref="C45:E45" si="3">C44+C31</f>
        <v>77383.789999999994</v>
      </c>
      <c r="D45" s="23">
        <v>131</v>
      </c>
      <c r="E45" s="23">
        <f t="shared" si="3"/>
        <v>235447.72</v>
      </c>
      <c r="F45" s="24">
        <f t="shared" si="1"/>
        <v>0.6707770625258126</v>
      </c>
      <c r="G45" s="24">
        <f t="shared" si="2"/>
        <v>0.32866655068904466</v>
      </c>
      <c r="H45" s="24">
        <f>D45/E45</f>
        <v>5.5638678514279092E-4</v>
      </c>
    </row>
    <row r="46" spans="1:8" x14ac:dyDescent="0.3">
      <c r="A46" s="10"/>
    </row>
    <row r="47" spans="1:8" x14ac:dyDescent="0.3">
      <c r="A47" s="27"/>
    </row>
    <row r="48" spans="1:8" x14ac:dyDescent="0.3">
      <c r="A48" s="1" t="s">
        <v>153</v>
      </c>
    </row>
    <row r="49" spans="1:8" x14ac:dyDescent="0.3">
      <c r="B49" s="190" t="s">
        <v>39</v>
      </c>
      <c r="C49" s="190"/>
      <c r="D49" s="190"/>
      <c r="E49" s="190"/>
      <c r="F49" s="191" t="s">
        <v>35</v>
      </c>
      <c r="G49" s="191"/>
      <c r="H49" s="191"/>
    </row>
    <row r="50" spans="1:8" x14ac:dyDescent="0.3">
      <c r="A50" s="3" t="s">
        <v>36</v>
      </c>
      <c r="B50" s="159" t="s">
        <v>202</v>
      </c>
      <c r="C50" s="159" t="s">
        <v>201</v>
      </c>
      <c r="D50" s="158" t="s">
        <v>181</v>
      </c>
      <c r="E50" s="158" t="s">
        <v>4</v>
      </c>
      <c r="F50" s="159" t="s">
        <v>202</v>
      </c>
      <c r="G50" s="159" t="s">
        <v>201</v>
      </c>
      <c r="H50" s="157" t="s">
        <v>181</v>
      </c>
    </row>
    <row r="51" spans="1:8" x14ac:dyDescent="0.3">
      <c r="A51" s="2" t="s">
        <v>5</v>
      </c>
      <c r="B51" s="49">
        <v>918</v>
      </c>
      <c r="C51" s="49">
        <v>1181</v>
      </c>
      <c r="D51" s="174" t="s">
        <v>216</v>
      </c>
      <c r="E51" s="49">
        <v>2099</v>
      </c>
      <c r="F51" s="16">
        <v>0.43740000000000001</v>
      </c>
      <c r="G51" s="16">
        <v>0.56259999999999999</v>
      </c>
      <c r="H51" s="174" t="s">
        <v>216</v>
      </c>
    </row>
    <row r="52" spans="1:8" x14ac:dyDescent="0.3">
      <c r="A52" s="2" t="s">
        <v>198</v>
      </c>
      <c r="B52" s="49">
        <v>3896</v>
      </c>
      <c r="C52" s="49">
        <v>1296</v>
      </c>
      <c r="D52" s="174" t="s">
        <v>216</v>
      </c>
      <c r="E52" s="49">
        <v>5192</v>
      </c>
      <c r="F52" s="16">
        <v>0.75039999999999996</v>
      </c>
      <c r="G52" s="16">
        <v>0.24959999999999999</v>
      </c>
      <c r="H52" s="174" t="s">
        <v>216</v>
      </c>
    </row>
    <row r="53" spans="1:8" x14ac:dyDescent="0.3">
      <c r="A53" s="167" t="s">
        <v>183</v>
      </c>
      <c r="B53" s="49">
        <v>2650</v>
      </c>
      <c r="C53" s="49">
        <v>1391</v>
      </c>
      <c r="D53" s="174" t="s">
        <v>216</v>
      </c>
      <c r="E53" s="49">
        <v>4041</v>
      </c>
      <c r="F53" s="16">
        <v>0.65580000000000005</v>
      </c>
      <c r="G53" s="16">
        <v>0.34420000000000001</v>
      </c>
      <c r="H53" s="174" t="s">
        <v>216</v>
      </c>
    </row>
    <row r="54" spans="1:8" x14ac:dyDescent="0.3">
      <c r="A54" s="2" t="s">
        <v>6</v>
      </c>
      <c r="B54" s="20">
        <v>74683</v>
      </c>
      <c r="C54" s="20">
        <v>20020</v>
      </c>
      <c r="D54" s="174" t="s">
        <v>216</v>
      </c>
      <c r="E54" s="20">
        <v>94703</v>
      </c>
      <c r="F54" s="16">
        <v>0.78859999999999997</v>
      </c>
      <c r="G54" s="16">
        <v>0.2114</v>
      </c>
      <c r="H54" s="174" t="s">
        <v>216</v>
      </c>
    </row>
    <row r="55" spans="1:8" x14ac:dyDescent="0.3">
      <c r="A55" s="2" t="s">
        <v>7</v>
      </c>
      <c r="B55" s="49">
        <v>407</v>
      </c>
      <c r="C55" s="49">
        <v>165</v>
      </c>
      <c r="D55" s="174" t="s">
        <v>216</v>
      </c>
      <c r="E55" s="49">
        <v>572</v>
      </c>
      <c r="F55" s="16">
        <v>0.71150000000000002</v>
      </c>
      <c r="G55" s="16">
        <v>0.28849999999999998</v>
      </c>
      <c r="H55" s="174" t="s">
        <v>216</v>
      </c>
    </row>
    <row r="56" spans="1:8" x14ac:dyDescent="0.3">
      <c r="A56" s="2" t="s">
        <v>184</v>
      </c>
      <c r="B56" s="49">
        <v>561</v>
      </c>
      <c r="C56" s="49">
        <v>1037</v>
      </c>
      <c r="D56" s="174" t="s">
        <v>216</v>
      </c>
      <c r="E56" s="49">
        <v>1598</v>
      </c>
      <c r="F56" s="16">
        <v>0.35110000000000002</v>
      </c>
      <c r="G56" s="16">
        <v>0.64890000000000003</v>
      </c>
      <c r="H56" s="174" t="s">
        <v>216</v>
      </c>
    </row>
    <row r="57" spans="1:8" x14ac:dyDescent="0.3">
      <c r="A57" s="2" t="s">
        <v>8</v>
      </c>
      <c r="B57" s="49">
        <v>1399</v>
      </c>
      <c r="C57" s="49">
        <v>1437</v>
      </c>
      <c r="D57" s="174" t="s">
        <v>216</v>
      </c>
      <c r="E57" s="49">
        <v>2836</v>
      </c>
      <c r="F57" s="16">
        <v>0.49330000000000002</v>
      </c>
      <c r="G57" s="16">
        <v>0.50670000000000004</v>
      </c>
      <c r="H57" s="174" t="s">
        <v>216</v>
      </c>
    </row>
    <row r="58" spans="1:8" x14ac:dyDescent="0.3">
      <c r="A58" s="2" t="s">
        <v>9</v>
      </c>
      <c r="B58" s="49">
        <v>2590</v>
      </c>
      <c r="C58" s="49">
        <v>1128</v>
      </c>
      <c r="D58" s="174" t="s">
        <v>216</v>
      </c>
      <c r="E58" s="49">
        <v>3718</v>
      </c>
      <c r="F58" s="16">
        <v>0.6966</v>
      </c>
      <c r="G58" s="16">
        <v>0.3034</v>
      </c>
      <c r="H58" s="174" t="s">
        <v>216</v>
      </c>
    </row>
    <row r="59" spans="1:8" x14ac:dyDescent="0.3">
      <c r="A59" s="2" t="s">
        <v>194</v>
      </c>
      <c r="B59" s="49">
        <v>301</v>
      </c>
      <c r="C59" s="49">
        <v>282</v>
      </c>
      <c r="D59" s="174" t="s">
        <v>216</v>
      </c>
      <c r="E59" s="49">
        <v>583</v>
      </c>
      <c r="F59" s="16">
        <v>0.51629999999999998</v>
      </c>
      <c r="G59" s="16">
        <v>0.48370000000000002</v>
      </c>
      <c r="H59" s="174" t="s">
        <v>216</v>
      </c>
    </row>
    <row r="60" spans="1:8" x14ac:dyDescent="0.3">
      <c r="A60" s="2" t="s">
        <v>191</v>
      </c>
      <c r="B60" s="49">
        <v>894</v>
      </c>
      <c r="C60" s="49">
        <v>686</v>
      </c>
      <c r="D60" s="174" t="s">
        <v>216</v>
      </c>
      <c r="E60" s="49">
        <v>1580</v>
      </c>
      <c r="F60" s="16">
        <v>0.56579999999999997</v>
      </c>
      <c r="G60" s="16">
        <v>0.43419999999999997</v>
      </c>
      <c r="H60" s="174" t="s">
        <v>216</v>
      </c>
    </row>
    <row r="61" spans="1:8" ht="28" x14ac:dyDescent="0.3">
      <c r="A61" s="168" t="s">
        <v>199</v>
      </c>
      <c r="B61" s="49">
        <v>1407</v>
      </c>
      <c r="C61" s="49">
        <v>701</v>
      </c>
      <c r="D61" s="174" t="s">
        <v>216</v>
      </c>
      <c r="E61" s="49">
        <v>2108</v>
      </c>
      <c r="F61" s="16">
        <v>0.66749999999999998</v>
      </c>
      <c r="G61" s="16">
        <v>0.33250000000000002</v>
      </c>
      <c r="H61" s="174" t="s">
        <v>216</v>
      </c>
    </row>
    <row r="62" spans="1:8" ht="28" x14ac:dyDescent="0.3">
      <c r="A62" s="168" t="s">
        <v>193</v>
      </c>
      <c r="B62" s="49">
        <v>614</v>
      </c>
      <c r="C62" s="49">
        <v>319</v>
      </c>
      <c r="D62" s="174" t="s">
        <v>216</v>
      </c>
      <c r="E62" s="49">
        <v>933</v>
      </c>
      <c r="F62" s="16">
        <v>0.65810000000000002</v>
      </c>
      <c r="G62" s="16">
        <v>0.34189999999999998</v>
      </c>
      <c r="H62" s="174" t="s">
        <v>216</v>
      </c>
    </row>
    <row r="63" spans="1:8" x14ac:dyDescent="0.3">
      <c r="A63" s="2" t="s">
        <v>10</v>
      </c>
      <c r="B63" s="49">
        <v>292</v>
      </c>
      <c r="C63" s="49">
        <v>129</v>
      </c>
      <c r="D63" s="174" t="s">
        <v>216</v>
      </c>
      <c r="E63" s="49">
        <v>421</v>
      </c>
      <c r="F63" s="16">
        <v>0.69359999999999999</v>
      </c>
      <c r="G63" s="16">
        <v>0.30640000000000001</v>
      </c>
      <c r="H63" s="174" t="s">
        <v>216</v>
      </c>
    </row>
    <row r="64" spans="1:8" x14ac:dyDescent="0.3">
      <c r="A64" s="168" t="s">
        <v>200</v>
      </c>
      <c r="B64" s="49">
        <v>273</v>
      </c>
      <c r="C64" s="49">
        <v>159</v>
      </c>
      <c r="D64" s="174" t="s">
        <v>216</v>
      </c>
      <c r="E64" s="49">
        <v>432</v>
      </c>
      <c r="F64" s="16">
        <v>0.63190000000000002</v>
      </c>
      <c r="G64" s="16">
        <v>0.36809999999999998</v>
      </c>
      <c r="H64" s="174" t="s">
        <v>216</v>
      </c>
    </row>
    <row r="65" spans="1:8" x14ac:dyDescent="0.3">
      <c r="A65" s="2" t="s">
        <v>11</v>
      </c>
      <c r="B65" s="49">
        <v>4989</v>
      </c>
      <c r="C65" s="49">
        <v>4416</v>
      </c>
      <c r="D65" s="174" t="s">
        <v>216</v>
      </c>
      <c r="E65" s="49">
        <v>9405</v>
      </c>
      <c r="F65" s="16">
        <v>0.53049999999999997</v>
      </c>
      <c r="G65" s="16">
        <v>0.46949999999999997</v>
      </c>
      <c r="H65" s="174" t="s">
        <v>216</v>
      </c>
    </row>
    <row r="66" spans="1:8" x14ac:dyDescent="0.3">
      <c r="A66" s="2" t="s">
        <v>12</v>
      </c>
      <c r="B66" s="49">
        <v>37</v>
      </c>
      <c r="C66" s="49">
        <v>27</v>
      </c>
      <c r="D66" s="174" t="s">
        <v>216</v>
      </c>
      <c r="E66" s="49">
        <v>64</v>
      </c>
      <c r="F66" s="16">
        <v>0.57809999999999995</v>
      </c>
      <c r="G66" s="16">
        <v>0.4219</v>
      </c>
      <c r="H66" s="174" t="s">
        <v>216</v>
      </c>
    </row>
    <row r="67" spans="1:8" x14ac:dyDescent="0.3">
      <c r="A67" s="2" t="s">
        <v>13</v>
      </c>
      <c r="B67" s="49">
        <v>13</v>
      </c>
      <c r="C67" s="49">
        <v>4</v>
      </c>
      <c r="D67" s="174" t="s">
        <v>216</v>
      </c>
      <c r="E67" s="49">
        <v>17</v>
      </c>
      <c r="F67" s="16">
        <v>0.76470000000000005</v>
      </c>
      <c r="G67" s="16">
        <v>0.23530000000000001</v>
      </c>
      <c r="H67" s="174" t="s">
        <v>216</v>
      </c>
    </row>
    <row r="68" spans="1:8" x14ac:dyDescent="0.3">
      <c r="A68" s="2" t="s">
        <v>15</v>
      </c>
      <c r="B68" s="49">
        <v>395</v>
      </c>
      <c r="C68" s="49">
        <v>724</v>
      </c>
      <c r="D68" s="174" t="s">
        <v>216</v>
      </c>
      <c r="E68" s="49">
        <v>1119</v>
      </c>
      <c r="F68" s="16">
        <v>0.35299999999999998</v>
      </c>
      <c r="G68" s="16">
        <v>0.64700000000000002</v>
      </c>
      <c r="H68" s="174" t="s">
        <v>216</v>
      </c>
    </row>
    <row r="69" spans="1:8" x14ac:dyDescent="0.3">
      <c r="A69" s="2" t="s">
        <v>17</v>
      </c>
      <c r="B69" s="49">
        <v>50</v>
      </c>
      <c r="C69" s="49">
        <v>14</v>
      </c>
      <c r="D69" s="174" t="s">
        <v>216</v>
      </c>
      <c r="E69" s="49">
        <v>64</v>
      </c>
      <c r="F69" s="16">
        <v>0.78129999999999999</v>
      </c>
      <c r="G69" s="16">
        <v>0.21879999999999999</v>
      </c>
      <c r="H69" s="174" t="s">
        <v>216</v>
      </c>
    </row>
    <row r="70" spans="1:8" x14ac:dyDescent="0.3">
      <c r="A70" s="2" t="s">
        <v>19</v>
      </c>
      <c r="B70" s="49">
        <v>475</v>
      </c>
      <c r="C70" s="49">
        <v>158</v>
      </c>
      <c r="D70" s="174" t="s">
        <v>216</v>
      </c>
      <c r="E70" s="49">
        <v>633</v>
      </c>
      <c r="F70" s="16">
        <v>0.75039999999999996</v>
      </c>
      <c r="G70" s="16">
        <v>0.24959999999999999</v>
      </c>
      <c r="H70" s="174" t="s">
        <v>216</v>
      </c>
    </row>
    <row r="71" spans="1:8" x14ac:dyDescent="0.3">
      <c r="A71" s="2" t="s">
        <v>21</v>
      </c>
      <c r="B71" s="49">
        <v>104</v>
      </c>
      <c r="C71" s="49">
        <v>94</v>
      </c>
      <c r="D71" s="174" t="s">
        <v>216</v>
      </c>
      <c r="E71" s="49">
        <v>198</v>
      </c>
      <c r="F71" s="16">
        <v>0.52529999999999999</v>
      </c>
      <c r="G71" s="16">
        <v>0.47470000000000001</v>
      </c>
      <c r="H71" s="174" t="s">
        <v>216</v>
      </c>
    </row>
    <row r="72" spans="1:8" x14ac:dyDescent="0.3">
      <c r="A72" s="2" t="s">
        <v>22</v>
      </c>
      <c r="B72" s="49">
        <v>2683</v>
      </c>
      <c r="C72" s="49">
        <v>3488</v>
      </c>
      <c r="D72" s="174" t="s">
        <v>216</v>
      </c>
      <c r="E72" s="49">
        <v>6171</v>
      </c>
      <c r="F72" s="16">
        <v>0.43480000000000002</v>
      </c>
      <c r="G72" s="16">
        <v>0.56520000000000004</v>
      </c>
      <c r="H72" s="174" t="s">
        <v>216</v>
      </c>
    </row>
    <row r="73" spans="1:8" x14ac:dyDescent="0.3">
      <c r="A73" s="2" t="s">
        <v>14</v>
      </c>
      <c r="B73" s="49">
        <v>944</v>
      </c>
      <c r="C73" s="49">
        <v>4207</v>
      </c>
      <c r="D73" s="174" t="s">
        <v>216</v>
      </c>
      <c r="E73" s="49">
        <v>5151</v>
      </c>
      <c r="F73" s="16">
        <v>0.18329999999999999</v>
      </c>
      <c r="G73" s="16">
        <v>0.81669999999999998</v>
      </c>
      <c r="H73" s="174" t="s">
        <v>216</v>
      </c>
    </row>
    <row r="74" spans="1:8" x14ac:dyDescent="0.3">
      <c r="A74" s="2" t="s">
        <v>16</v>
      </c>
      <c r="B74" s="20">
        <v>83977</v>
      </c>
      <c r="C74" s="20">
        <v>29879</v>
      </c>
      <c r="D74" s="20">
        <v>143</v>
      </c>
      <c r="E74" s="20">
        <v>113999</v>
      </c>
      <c r="F74" s="16">
        <v>0.73660000000000003</v>
      </c>
      <c r="G74" s="16">
        <v>0.2621</v>
      </c>
      <c r="H74" s="16">
        <v>1.2999999999999999E-3</v>
      </c>
    </row>
    <row r="75" spans="1:8" x14ac:dyDescent="0.3">
      <c r="A75" s="2" t="s">
        <v>18</v>
      </c>
      <c r="B75" s="49">
        <v>5852</v>
      </c>
      <c r="C75" s="20">
        <v>10068</v>
      </c>
      <c r="D75" s="174" t="s">
        <v>216</v>
      </c>
      <c r="E75" s="20">
        <v>15920</v>
      </c>
      <c r="F75" s="16">
        <v>0.36759999999999998</v>
      </c>
      <c r="G75" s="16">
        <v>0.63239999999999996</v>
      </c>
      <c r="H75" s="174" t="s">
        <v>216</v>
      </c>
    </row>
    <row r="76" spans="1:8" x14ac:dyDescent="0.3">
      <c r="A76" s="2" t="s">
        <v>20</v>
      </c>
      <c r="B76" s="49">
        <v>649</v>
      </c>
      <c r="C76" s="49">
        <v>498</v>
      </c>
      <c r="D76" s="174" t="s">
        <v>216</v>
      </c>
      <c r="E76" s="49">
        <v>1147</v>
      </c>
      <c r="F76" s="16">
        <v>0.56579999999999997</v>
      </c>
      <c r="G76" s="16">
        <v>0.43419999999999997</v>
      </c>
      <c r="H76" s="174" t="s">
        <v>216</v>
      </c>
    </row>
    <row r="77" spans="1:8" x14ac:dyDescent="0.3">
      <c r="A77" s="2" t="s">
        <v>23</v>
      </c>
      <c r="B77" s="49">
        <v>2898</v>
      </c>
      <c r="C77" s="49">
        <v>1746</v>
      </c>
      <c r="D77" s="174" t="s">
        <v>216</v>
      </c>
      <c r="E77" s="49">
        <v>4644</v>
      </c>
      <c r="F77" s="16">
        <v>0.624</v>
      </c>
      <c r="G77" s="16">
        <v>0.376</v>
      </c>
      <c r="H77" s="174" t="s">
        <v>216</v>
      </c>
    </row>
    <row r="78" spans="1:8" x14ac:dyDescent="0.3">
      <c r="A78" s="8" t="s">
        <v>107</v>
      </c>
      <c r="B78" s="25">
        <f>SUM(B51:B77)</f>
        <v>193951</v>
      </c>
      <c r="C78" s="25">
        <f>SUM(C51:C77)</f>
        <v>85254</v>
      </c>
      <c r="D78" s="25">
        <f>SUM(D51:D77)</f>
        <v>143</v>
      </c>
      <c r="E78" s="25">
        <f>SUM(E51:E77)</f>
        <v>279348</v>
      </c>
      <c r="F78" s="24">
        <f>B78/E78</f>
        <v>0.69429886736257285</v>
      </c>
      <c r="G78" s="24">
        <f>C78/E78</f>
        <v>0.30518922634133766</v>
      </c>
      <c r="H78" s="24">
        <f>D78/E78</f>
        <v>5.1190629608946546E-4</v>
      </c>
    </row>
    <row r="79" spans="1:8" x14ac:dyDescent="0.3">
      <c r="A79" s="6"/>
      <c r="B79" s="26"/>
      <c r="C79" s="26"/>
      <c r="D79" s="26"/>
      <c r="E79" s="26"/>
    </row>
    <row r="80" spans="1:8" x14ac:dyDescent="0.3">
      <c r="A80" s="5"/>
      <c r="B80" s="190" t="s">
        <v>39</v>
      </c>
      <c r="C80" s="190"/>
      <c r="D80" s="190"/>
      <c r="E80" s="190"/>
      <c r="F80" s="191" t="s">
        <v>35</v>
      </c>
      <c r="G80" s="191"/>
      <c r="H80" s="191"/>
    </row>
    <row r="81" spans="1:9" x14ac:dyDescent="0.3">
      <c r="A81" s="3" t="s">
        <v>24</v>
      </c>
      <c r="B81" s="159" t="s">
        <v>202</v>
      </c>
      <c r="C81" s="159" t="s">
        <v>201</v>
      </c>
      <c r="D81" s="158" t="s">
        <v>181</v>
      </c>
      <c r="E81" s="158" t="s">
        <v>4</v>
      </c>
      <c r="F81" s="159" t="s">
        <v>202</v>
      </c>
      <c r="G81" s="159" t="s">
        <v>201</v>
      </c>
      <c r="H81" s="157" t="s">
        <v>181</v>
      </c>
    </row>
    <row r="82" spans="1:9" x14ac:dyDescent="0.3">
      <c r="A82" s="2" t="s">
        <v>25</v>
      </c>
      <c r="B82" s="20">
        <v>483</v>
      </c>
      <c r="C82" s="20">
        <v>138</v>
      </c>
      <c r="D82" s="174" t="s">
        <v>216</v>
      </c>
      <c r="E82" s="20">
        <v>621</v>
      </c>
      <c r="F82" s="16">
        <v>0.77780000000000005</v>
      </c>
      <c r="G82" s="16">
        <v>0.22220000000000001</v>
      </c>
      <c r="H82" s="174" t="s">
        <v>216</v>
      </c>
    </row>
    <row r="83" spans="1:9" x14ac:dyDescent="0.3">
      <c r="A83" s="2" t="s">
        <v>26</v>
      </c>
      <c r="B83" s="20">
        <v>93</v>
      </c>
      <c r="C83" s="20">
        <v>37</v>
      </c>
      <c r="D83" s="174" t="s">
        <v>216</v>
      </c>
      <c r="E83" s="20">
        <v>130</v>
      </c>
      <c r="F83" s="16">
        <v>0.71540000000000004</v>
      </c>
      <c r="G83" s="16">
        <v>0.28460000000000002</v>
      </c>
      <c r="H83" s="174" t="s">
        <v>216</v>
      </c>
    </row>
    <row r="84" spans="1:9" x14ac:dyDescent="0.3">
      <c r="A84" s="2" t="s">
        <v>27</v>
      </c>
      <c r="B84" s="20">
        <v>262</v>
      </c>
      <c r="C84" s="20">
        <v>146</v>
      </c>
      <c r="D84" s="174" t="s">
        <v>216</v>
      </c>
      <c r="E84" s="20">
        <v>408</v>
      </c>
      <c r="F84" s="16">
        <v>0.64219999999999999</v>
      </c>
      <c r="G84" s="16">
        <v>0.35780000000000001</v>
      </c>
      <c r="H84" s="174" t="s">
        <v>216</v>
      </c>
    </row>
    <row r="85" spans="1:9" x14ac:dyDescent="0.3">
      <c r="A85" s="2" t="s">
        <v>28</v>
      </c>
      <c r="B85" s="20">
        <v>53</v>
      </c>
      <c r="C85" s="20">
        <v>15</v>
      </c>
      <c r="D85" s="174" t="s">
        <v>216</v>
      </c>
      <c r="E85" s="20">
        <v>68</v>
      </c>
      <c r="F85" s="16">
        <v>0.77939999999999998</v>
      </c>
      <c r="G85" s="16">
        <v>0.22059999999999999</v>
      </c>
      <c r="H85" s="174" t="s">
        <v>216</v>
      </c>
    </row>
    <row r="86" spans="1:9" x14ac:dyDescent="0.3">
      <c r="A86" s="2" t="s">
        <v>33</v>
      </c>
      <c r="B86" s="20">
        <v>40</v>
      </c>
      <c r="C86" s="20">
        <v>7</v>
      </c>
      <c r="D86" s="174" t="s">
        <v>216</v>
      </c>
      <c r="E86" s="20">
        <v>47</v>
      </c>
      <c r="F86" s="16">
        <v>0.85109999999999997</v>
      </c>
      <c r="G86" s="16">
        <v>0.1489</v>
      </c>
      <c r="H86" s="174" t="s">
        <v>216</v>
      </c>
    </row>
    <row r="87" spans="1:9" x14ac:dyDescent="0.3">
      <c r="A87" s="2" t="s">
        <v>29</v>
      </c>
      <c r="B87" s="20">
        <v>236</v>
      </c>
      <c r="C87" s="20">
        <v>110</v>
      </c>
      <c r="D87" s="174" t="s">
        <v>216</v>
      </c>
      <c r="E87" s="20">
        <v>346</v>
      </c>
      <c r="F87" s="16">
        <v>0.68210000000000004</v>
      </c>
      <c r="G87" s="16">
        <v>0.31790000000000002</v>
      </c>
      <c r="H87" s="174" t="s">
        <v>216</v>
      </c>
    </row>
    <row r="88" spans="1:9" x14ac:dyDescent="0.3">
      <c r="A88" s="2" t="s">
        <v>169</v>
      </c>
      <c r="B88" s="20">
        <v>136</v>
      </c>
      <c r="C88" s="20">
        <v>181</v>
      </c>
      <c r="D88" s="174" t="s">
        <v>216</v>
      </c>
      <c r="E88" s="20">
        <v>317</v>
      </c>
      <c r="F88" s="16">
        <v>0.42899999999999999</v>
      </c>
      <c r="G88" s="16">
        <v>0.57099999999999995</v>
      </c>
      <c r="H88" s="174" t="s">
        <v>216</v>
      </c>
    </row>
    <row r="89" spans="1:9" x14ac:dyDescent="0.3">
      <c r="A89" s="2" t="s">
        <v>30</v>
      </c>
      <c r="B89" s="20">
        <v>238</v>
      </c>
      <c r="C89" s="20">
        <v>95</v>
      </c>
      <c r="D89" s="174" t="s">
        <v>216</v>
      </c>
      <c r="E89" s="20">
        <v>333</v>
      </c>
      <c r="F89" s="16">
        <v>0.7147</v>
      </c>
      <c r="G89" s="16">
        <v>0.2853</v>
      </c>
      <c r="H89" s="174" t="s">
        <v>216</v>
      </c>
    </row>
    <row r="90" spans="1:9" x14ac:dyDescent="0.3">
      <c r="A90" s="2" t="s">
        <v>31</v>
      </c>
      <c r="B90" s="20">
        <v>85</v>
      </c>
      <c r="C90" s="20">
        <v>49</v>
      </c>
      <c r="D90" s="174" t="s">
        <v>216</v>
      </c>
      <c r="E90" s="20">
        <v>134</v>
      </c>
      <c r="F90" s="16">
        <v>0.63429999999999997</v>
      </c>
      <c r="G90" s="16">
        <v>0.36570000000000003</v>
      </c>
      <c r="H90" s="174" t="s">
        <v>216</v>
      </c>
    </row>
    <row r="91" spans="1:9" x14ac:dyDescent="0.3">
      <c r="A91" s="8" t="s">
        <v>109</v>
      </c>
      <c r="B91" s="52">
        <f>SUM(B82:B90)</f>
        <v>1626</v>
      </c>
      <c r="C91" s="52">
        <f t="shared" ref="C91:E91" si="4">SUM(C82:C90)</f>
        <v>778</v>
      </c>
      <c r="D91" s="177" t="s">
        <v>216</v>
      </c>
      <c r="E91" s="52">
        <f t="shared" si="4"/>
        <v>2404</v>
      </c>
      <c r="F91" s="24">
        <f t="shared" ref="F91" si="5">B91/E91</f>
        <v>0.67637271214642258</v>
      </c>
      <c r="G91" s="24">
        <f t="shared" ref="G91:G92" si="6">C91/E91</f>
        <v>0.32362728785357736</v>
      </c>
      <c r="H91" s="176" t="s">
        <v>216</v>
      </c>
    </row>
    <row r="92" spans="1:9" x14ac:dyDescent="0.3">
      <c r="A92" s="9" t="s">
        <v>108</v>
      </c>
      <c r="B92" s="25">
        <f>B78+B91</f>
        <v>195577</v>
      </c>
      <c r="C92" s="25">
        <f t="shared" ref="C92:E92" si="7">C78+C91</f>
        <v>86032</v>
      </c>
      <c r="D92" s="25">
        <v>143</v>
      </c>
      <c r="E92" s="25">
        <f t="shared" si="7"/>
        <v>281752</v>
      </c>
      <c r="F92" s="24">
        <v>0.69420000000000004</v>
      </c>
      <c r="G92" s="24">
        <f t="shared" si="6"/>
        <v>0.30534654589852067</v>
      </c>
      <c r="H92" s="24">
        <f>D92/E92</f>
        <v>5.0753854453562002E-4</v>
      </c>
    </row>
    <row r="94" spans="1:9" ht="14.5" x14ac:dyDescent="0.35">
      <c r="A94"/>
      <c r="B94"/>
      <c r="C94"/>
      <c r="D94" s="94"/>
      <c r="E94"/>
      <c r="F94"/>
      <c r="G94"/>
      <c r="H94"/>
      <c r="I94"/>
    </row>
    <row r="95" spans="1:9" ht="14.5" x14ac:dyDescent="0.35">
      <c r="A95"/>
      <c r="B95"/>
      <c r="C95"/>
      <c r="D95" s="94"/>
      <c r="E95"/>
      <c r="F95"/>
      <c r="G95"/>
      <c r="H95"/>
      <c r="I95"/>
    </row>
    <row r="96" spans="1:9" ht="14.5" x14ac:dyDescent="0.35">
      <c r="A96"/>
      <c r="B96"/>
      <c r="C96"/>
      <c r="D96" s="94"/>
      <c r="E96"/>
      <c r="F96"/>
      <c r="G96"/>
      <c r="H96"/>
      <c r="I96"/>
    </row>
  </sheetData>
  <mergeCells count="8">
    <mergeCell ref="B2:E2"/>
    <mergeCell ref="B49:E49"/>
    <mergeCell ref="B80:E80"/>
    <mergeCell ref="B33:E33"/>
    <mergeCell ref="F2:H2"/>
    <mergeCell ref="F33:H33"/>
    <mergeCell ref="F49:H49"/>
    <mergeCell ref="F80:H8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7"/>
  <sheetViews>
    <sheetView topLeftCell="K1" workbookViewId="0">
      <selection activeCell="Y16" sqref="Y16"/>
    </sheetView>
  </sheetViews>
  <sheetFormatPr defaultColWidth="8.90625" defaultRowHeight="14" x14ac:dyDescent="0.3"/>
  <cols>
    <col min="1" max="1" width="14.90625" style="27" bestFit="1" customWidth="1"/>
    <col min="2" max="2" width="10.6328125" style="27" bestFit="1" customWidth="1"/>
    <col min="3" max="3" width="8.08984375" style="27" bestFit="1" customWidth="1"/>
    <col min="4" max="4" width="10.6328125" style="27" bestFit="1" customWidth="1"/>
    <col min="5" max="5" width="8.08984375" style="27" bestFit="1" customWidth="1"/>
    <col min="6" max="6" width="10.6328125" style="27" bestFit="1" customWidth="1"/>
    <col min="7" max="7" width="8.08984375" style="27" bestFit="1" customWidth="1"/>
    <col min="8" max="9" width="10.6328125" style="27" bestFit="1" customWidth="1"/>
    <col min="10" max="10" width="8.08984375" style="27" bestFit="1" customWidth="1"/>
    <col min="11" max="11" width="10.6328125" style="27" bestFit="1" customWidth="1"/>
    <col min="12" max="12" width="8.08984375" style="27" bestFit="1" customWidth="1"/>
    <col min="13" max="13" width="10.6328125" style="27" bestFit="1" customWidth="1"/>
    <col min="14" max="14" width="8.08984375" style="27" bestFit="1" customWidth="1"/>
    <col min="15" max="16" width="10.6328125" style="27" bestFit="1" customWidth="1"/>
    <col min="17" max="17" width="8.08984375" style="27" bestFit="1" customWidth="1"/>
    <col min="18" max="18" width="10.6328125" style="27" bestFit="1" customWidth="1"/>
    <col min="19" max="19" width="8.08984375" style="27" bestFit="1" customWidth="1"/>
    <col min="20" max="20" width="10.6328125" style="27" bestFit="1" customWidth="1"/>
    <col min="21" max="21" width="8.08984375" style="27" bestFit="1" customWidth="1"/>
    <col min="22" max="23" width="10.6328125" style="27" bestFit="1" customWidth="1"/>
    <col min="24" max="24" width="8.08984375" style="27" bestFit="1" customWidth="1"/>
    <col min="25" max="25" width="10.6328125" style="27" bestFit="1" customWidth="1"/>
    <col min="26" max="26" width="8.08984375" style="27" bestFit="1" customWidth="1"/>
    <col min="27" max="27" width="10.6328125" style="27" bestFit="1" customWidth="1"/>
    <col min="28" max="28" width="8.08984375" style="27" bestFit="1" customWidth="1"/>
    <col min="29" max="29" width="10.6328125" style="27" bestFit="1" customWidth="1"/>
    <col min="30" max="30" width="9.54296875" style="27" bestFit="1" customWidth="1"/>
    <col min="31" max="31" width="7.54296875" style="27" bestFit="1" customWidth="1"/>
    <col min="32" max="32" width="8.54296875" style="27" bestFit="1" customWidth="1"/>
    <col min="33" max="33" width="7.54296875" style="27" bestFit="1" customWidth="1"/>
    <col min="34" max="34" width="9.54296875" style="27" bestFit="1" customWidth="1"/>
    <col min="35" max="16384" width="8.90625" style="27"/>
  </cols>
  <sheetData>
    <row r="1" spans="1:29" ht="14.5" x14ac:dyDescent="0.35">
      <c r="A1" s="63"/>
      <c r="B1" s="192" t="s">
        <v>78</v>
      </c>
      <c r="C1" s="192"/>
      <c r="D1" s="192"/>
      <c r="E1" s="192"/>
      <c r="F1" s="192"/>
      <c r="G1" s="192"/>
      <c r="H1" s="192"/>
      <c r="I1" s="192" t="s">
        <v>79</v>
      </c>
      <c r="J1" s="192"/>
      <c r="K1" s="192"/>
      <c r="L1" s="192"/>
      <c r="M1" s="192"/>
      <c r="N1" s="192"/>
      <c r="O1" s="192"/>
      <c r="P1" s="192" t="s">
        <v>2</v>
      </c>
      <c r="Q1" s="192"/>
      <c r="R1" s="192"/>
      <c r="S1" s="192"/>
      <c r="T1" s="192"/>
      <c r="U1" s="192"/>
      <c r="V1" s="192"/>
      <c r="W1" s="192" t="s">
        <v>4</v>
      </c>
      <c r="X1" s="192"/>
      <c r="Y1" s="192"/>
      <c r="Z1" s="192"/>
      <c r="AA1" s="192"/>
      <c r="AB1" s="192"/>
      <c r="AC1" s="192"/>
    </row>
    <row r="2" spans="1:29" ht="14.5" x14ac:dyDescent="0.35">
      <c r="A2" s="63"/>
      <c r="B2" s="192" t="s">
        <v>37</v>
      </c>
      <c r="C2" s="192"/>
      <c r="D2" s="192" t="s">
        <v>38</v>
      </c>
      <c r="E2" s="192"/>
      <c r="F2" s="193" t="s">
        <v>181</v>
      </c>
      <c r="G2" s="194"/>
      <c r="H2" s="43" t="s">
        <v>4</v>
      </c>
      <c r="I2" s="192" t="s">
        <v>37</v>
      </c>
      <c r="J2" s="192"/>
      <c r="K2" s="192" t="s">
        <v>38</v>
      </c>
      <c r="L2" s="192"/>
      <c r="M2" s="193" t="s">
        <v>181</v>
      </c>
      <c r="N2" s="194"/>
      <c r="O2" s="43" t="s">
        <v>4</v>
      </c>
      <c r="P2" s="192" t="s">
        <v>37</v>
      </c>
      <c r="Q2" s="192"/>
      <c r="R2" s="192" t="s">
        <v>38</v>
      </c>
      <c r="S2" s="192"/>
      <c r="T2" s="193" t="s">
        <v>181</v>
      </c>
      <c r="U2" s="194"/>
      <c r="V2" s="43" t="s">
        <v>4</v>
      </c>
      <c r="W2" s="192" t="s">
        <v>37</v>
      </c>
      <c r="X2" s="192"/>
      <c r="Y2" s="192" t="s">
        <v>38</v>
      </c>
      <c r="Z2" s="192"/>
      <c r="AA2" s="193" t="s">
        <v>181</v>
      </c>
      <c r="AB2" s="194"/>
      <c r="AC2" s="43" t="s">
        <v>4</v>
      </c>
    </row>
    <row r="3" spans="1:29" ht="14.5" x14ac:dyDescent="0.35">
      <c r="A3" s="63"/>
      <c r="B3" s="43" t="s">
        <v>39</v>
      </c>
      <c r="C3" s="35" t="s">
        <v>62</v>
      </c>
      <c r="D3" s="43" t="s">
        <v>39</v>
      </c>
      <c r="E3" s="35" t="s">
        <v>62</v>
      </c>
      <c r="F3" s="43" t="s">
        <v>39</v>
      </c>
      <c r="G3" s="156" t="s">
        <v>62</v>
      </c>
      <c r="H3" s="43" t="s">
        <v>39</v>
      </c>
      <c r="I3" s="43" t="s">
        <v>39</v>
      </c>
      <c r="J3" s="35" t="s">
        <v>62</v>
      </c>
      <c r="K3" s="43" t="s">
        <v>39</v>
      </c>
      <c r="L3" s="35" t="s">
        <v>62</v>
      </c>
      <c r="M3" s="43" t="s">
        <v>39</v>
      </c>
      <c r="N3" s="156" t="s">
        <v>62</v>
      </c>
      <c r="O3" s="43" t="s">
        <v>39</v>
      </c>
      <c r="P3" s="43" t="s">
        <v>39</v>
      </c>
      <c r="Q3" s="35" t="s">
        <v>62</v>
      </c>
      <c r="R3" s="43" t="s">
        <v>39</v>
      </c>
      <c r="S3" s="35" t="s">
        <v>62</v>
      </c>
      <c r="T3" s="43" t="s">
        <v>39</v>
      </c>
      <c r="U3" s="156" t="s">
        <v>62</v>
      </c>
      <c r="V3" s="43" t="s">
        <v>39</v>
      </c>
      <c r="W3" s="43" t="s">
        <v>39</v>
      </c>
      <c r="X3" s="35" t="s">
        <v>62</v>
      </c>
      <c r="Y3" s="43" t="s">
        <v>39</v>
      </c>
      <c r="Z3" s="35" t="s">
        <v>62</v>
      </c>
      <c r="AA3" s="43" t="s">
        <v>39</v>
      </c>
      <c r="AB3" s="156" t="s">
        <v>62</v>
      </c>
      <c r="AC3" s="43" t="s">
        <v>39</v>
      </c>
    </row>
    <row r="4" spans="1:29" x14ac:dyDescent="0.3">
      <c r="A4" s="45" t="s">
        <v>95</v>
      </c>
      <c r="B4" s="68">
        <v>38321</v>
      </c>
      <c r="C4" s="65">
        <f>B4/B7</f>
        <v>0.3685632946698213</v>
      </c>
      <c r="D4" s="68">
        <v>15906</v>
      </c>
      <c r="E4" s="65">
        <f>D4/D7</f>
        <v>0.2321603199392816</v>
      </c>
      <c r="F4" s="178" t="s">
        <v>216</v>
      </c>
      <c r="G4" s="178" t="s">
        <v>216</v>
      </c>
      <c r="H4" s="68">
        <v>54227</v>
      </c>
      <c r="I4" s="68">
        <v>32852</v>
      </c>
      <c r="J4" s="65">
        <f>I4/I7</f>
        <v>0.41988752556237219</v>
      </c>
      <c r="K4" s="69">
        <v>3865</v>
      </c>
      <c r="L4" s="65">
        <f>K4/K7</f>
        <v>0.33835244681782367</v>
      </c>
      <c r="M4" s="178" t="s">
        <v>216</v>
      </c>
      <c r="N4" s="178" t="s">
        <v>216</v>
      </c>
      <c r="O4" s="68">
        <v>36717</v>
      </c>
      <c r="P4" s="69">
        <v>6408</v>
      </c>
      <c r="Q4" s="65">
        <f>P4/P7</f>
        <v>0.47953303898825111</v>
      </c>
      <c r="R4" s="69">
        <v>1995</v>
      </c>
      <c r="S4" s="65">
        <f>R4/R7</f>
        <v>0.32726377952755903</v>
      </c>
      <c r="T4" s="178" t="s">
        <v>216</v>
      </c>
      <c r="U4" s="178" t="s">
        <v>216</v>
      </c>
      <c r="V4" s="69">
        <v>8403</v>
      </c>
      <c r="W4" s="68">
        <v>77581</v>
      </c>
      <c r="X4" s="65">
        <f>W4/W7</f>
        <v>0.39667752343066925</v>
      </c>
      <c r="Y4" s="68">
        <v>21766</v>
      </c>
      <c r="Z4" s="65">
        <f>Y4/Y7</f>
        <v>0.25299888413613542</v>
      </c>
      <c r="AA4" s="178" t="s">
        <v>216</v>
      </c>
      <c r="AB4" s="178" t="s">
        <v>216</v>
      </c>
      <c r="AC4" s="68">
        <v>99347</v>
      </c>
    </row>
    <row r="5" spans="1:29" x14ac:dyDescent="0.3">
      <c r="A5" s="45" t="s">
        <v>94</v>
      </c>
      <c r="B5" s="68">
        <v>40140</v>
      </c>
      <c r="C5" s="65">
        <f>B5/B7</f>
        <v>0.38605805297478218</v>
      </c>
      <c r="D5" s="68">
        <v>21689</v>
      </c>
      <c r="E5" s="65">
        <f>D5/D7</f>
        <v>0.31656765869251091</v>
      </c>
      <c r="F5" s="68">
        <v>113</v>
      </c>
      <c r="G5" s="65">
        <f>F5/F7</f>
        <v>1</v>
      </c>
      <c r="H5" s="68">
        <v>61942</v>
      </c>
      <c r="I5" s="68">
        <v>39305</v>
      </c>
      <c r="J5" s="65">
        <f>I5/I7</f>
        <v>0.5023645194274029</v>
      </c>
      <c r="K5" s="69">
        <v>6706</v>
      </c>
      <c r="L5" s="65">
        <f>K5/K7</f>
        <v>0.58706119233126153</v>
      </c>
      <c r="M5" s="69">
        <v>22</v>
      </c>
      <c r="N5" s="65">
        <f>M5/M7</f>
        <v>1</v>
      </c>
      <c r="O5" s="68">
        <v>46033</v>
      </c>
      <c r="P5" s="69">
        <v>4532</v>
      </c>
      <c r="Q5" s="65">
        <f>P5/P7</f>
        <v>0.33914540148170319</v>
      </c>
      <c r="R5" s="69">
        <v>1484</v>
      </c>
      <c r="S5" s="65">
        <f>R5/R7</f>
        <v>0.24343832020997375</v>
      </c>
      <c r="T5" s="69">
        <v>8</v>
      </c>
      <c r="U5" s="65">
        <f>T5/T7</f>
        <v>1</v>
      </c>
      <c r="V5" s="69">
        <v>6024</v>
      </c>
      <c r="W5" s="68">
        <v>83977</v>
      </c>
      <c r="X5" s="65">
        <f>W5/W7</f>
        <v>0.42938075540579923</v>
      </c>
      <c r="Y5" s="68">
        <v>29879</v>
      </c>
      <c r="Z5" s="65">
        <f>Y5/Y7</f>
        <v>0.34730100427747812</v>
      </c>
      <c r="AA5" s="68">
        <v>143</v>
      </c>
      <c r="AB5" s="65">
        <f>AA5/AA7</f>
        <v>1</v>
      </c>
      <c r="AC5" s="68">
        <v>113999</v>
      </c>
    </row>
    <row r="6" spans="1:29" x14ac:dyDescent="0.3">
      <c r="A6" s="45" t="s">
        <v>96</v>
      </c>
      <c r="B6" s="68">
        <v>25513</v>
      </c>
      <c r="C6" s="65">
        <f>B6/B7</f>
        <v>0.24537865235539655</v>
      </c>
      <c r="D6" s="68">
        <v>30918</v>
      </c>
      <c r="E6" s="65">
        <f>D6/D7</f>
        <v>0.45127202136820749</v>
      </c>
      <c r="F6" s="178" t="s">
        <v>216</v>
      </c>
      <c r="G6" s="178" t="s">
        <v>216</v>
      </c>
      <c r="H6" s="68">
        <v>56431</v>
      </c>
      <c r="I6" s="69">
        <v>6083</v>
      </c>
      <c r="J6" s="65">
        <f>I6/I7</f>
        <v>7.7747955010224953E-2</v>
      </c>
      <c r="K6" s="68">
        <v>852</v>
      </c>
      <c r="L6" s="65">
        <f>K6/K7</f>
        <v>7.4586360850914815E-2</v>
      </c>
      <c r="M6" s="178" t="s">
        <v>216</v>
      </c>
      <c r="N6" s="178" t="s">
        <v>216</v>
      </c>
      <c r="O6" s="69">
        <v>6935</v>
      </c>
      <c r="P6" s="69">
        <v>2423</v>
      </c>
      <c r="Q6" s="65">
        <f>P6/P7</f>
        <v>0.18132155953004564</v>
      </c>
      <c r="R6" s="69">
        <v>2617</v>
      </c>
      <c r="S6" s="65">
        <f>R6/R7</f>
        <v>0.42929790026246717</v>
      </c>
      <c r="T6" s="178" t="s">
        <v>216</v>
      </c>
      <c r="U6" s="178" t="s">
        <v>216</v>
      </c>
      <c r="V6" s="69">
        <v>5040</v>
      </c>
      <c r="W6" s="68">
        <v>34019</v>
      </c>
      <c r="X6" s="65">
        <f>W6/W7</f>
        <v>0.17394172116353149</v>
      </c>
      <c r="Y6" s="68">
        <v>34387</v>
      </c>
      <c r="Z6" s="65">
        <f>Y6/Y7</f>
        <v>0.39970011158638646</v>
      </c>
      <c r="AA6" s="178" t="s">
        <v>216</v>
      </c>
      <c r="AB6" s="178" t="s">
        <v>216</v>
      </c>
      <c r="AC6" s="68">
        <v>68406</v>
      </c>
    </row>
    <row r="7" spans="1:29" x14ac:dyDescent="0.3">
      <c r="A7" s="98" t="s">
        <v>140</v>
      </c>
      <c r="B7" s="68">
        <v>103974</v>
      </c>
      <c r="C7" s="65">
        <f>B7/B7</f>
        <v>1</v>
      </c>
      <c r="D7" s="68">
        <v>68513</v>
      </c>
      <c r="E7" s="65">
        <f>D7/D7</f>
        <v>1</v>
      </c>
      <c r="F7" s="68">
        <v>113</v>
      </c>
      <c r="G7" s="65">
        <f>F7/F7</f>
        <v>1</v>
      </c>
      <c r="H7" s="68">
        <v>172600</v>
      </c>
      <c r="I7" s="68">
        <v>78240</v>
      </c>
      <c r="J7" s="65">
        <f>I7/I7</f>
        <v>1</v>
      </c>
      <c r="K7" s="68">
        <v>11423</v>
      </c>
      <c r="L7" s="65">
        <f>K7/K7</f>
        <v>1</v>
      </c>
      <c r="M7" s="68">
        <v>22</v>
      </c>
      <c r="N7" s="65">
        <f>M7/M7</f>
        <v>1</v>
      </c>
      <c r="O7" s="68">
        <v>89685</v>
      </c>
      <c r="P7" s="68">
        <v>13363</v>
      </c>
      <c r="Q7" s="65">
        <f>P7/P7</f>
        <v>1</v>
      </c>
      <c r="R7" s="69">
        <v>6096</v>
      </c>
      <c r="S7" s="65">
        <f>R7/R7</f>
        <v>1</v>
      </c>
      <c r="T7" s="69">
        <v>8</v>
      </c>
      <c r="U7" s="65">
        <f>T7/T7</f>
        <v>1</v>
      </c>
      <c r="V7" s="68">
        <v>19467</v>
      </c>
      <c r="W7" s="68">
        <v>195577</v>
      </c>
      <c r="X7" s="65">
        <f>W7/W7</f>
        <v>1</v>
      </c>
      <c r="Y7" s="68">
        <v>86032</v>
      </c>
      <c r="Z7" s="65">
        <f>Y7/Y7</f>
        <v>1</v>
      </c>
      <c r="AA7" s="68">
        <v>143</v>
      </c>
      <c r="AB7" s="65">
        <f>AA7/AA7</f>
        <v>1</v>
      </c>
      <c r="AC7" s="68">
        <v>281752</v>
      </c>
    </row>
  </sheetData>
  <mergeCells count="16">
    <mergeCell ref="W2:X2"/>
    <mergeCell ref="Y2:Z2"/>
    <mergeCell ref="B1:H1"/>
    <mergeCell ref="I1:O1"/>
    <mergeCell ref="P1:V1"/>
    <mergeCell ref="W1:AC1"/>
    <mergeCell ref="B2:C2"/>
    <mergeCell ref="D2:E2"/>
    <mergeCell ref="I2:J2"/>
    <mergeCell ref="K2:L2"/>
    <mergeCell ref="P2:Q2"/>
    <mergeCell ref="R2:S2"/>
    <mergeCell ref="F2:G2"/>
    <mergeCell ref="M2:N2"/>
    <mergeCell ref="T2:U2"/>
    <mergeCell ref="AA2:AB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8"/>
  <sheetViews>
    <sheetView topLeftCell="N1" workbookViewId="0">
      <selection activeCell="V18" sqref="V18"/>
    </sheetView>
  </sheetViews>
  <sheetFormatPr defaultColWidth="8.90625" defaultRowHeight="14" x14ac:dyDescent="0.3"/>
  <cols>
    <col min="1" max="1" width="16.90625" style="27" bestFit="1" customWidth="1"/>
    <col min="2" max="2" width="11.08984375" style="27" bestFit="1" customWidth="1"/>
    <col min="3" max="3" width="9.08984375" style="27" bestFit="1" customWidth="1"/>
    <col min="4" max="4" width="10.08984375" style="27" bestFit="1" customWidth="1"/>
    <col min="5" max="5" width="9.08984375" style="27" bestFit="1" customWidth="1"/>
    <col min="6" max="7" width="9.08984375" style="27" customWidth="1"/>
    <col min="8" max="8" width="11.08984375" style="27" bestFit="1" customWidth="1"/>
    <col min="9" max="9" width="10.08984375" style="27" bestFit="1" customWidth="1"/>
    <col min="10" max="10" width="9.08984375" style="27" bestFit="1" customWidth="1"/>
    <col min="11" max="11" width="10.08984375" style="27" bestFit="1" customWidth="1"/>
    <col min="12" max="12" width="9.08984375" style="27" bestFit="1" customWidth="1"/>
    <col min="13" max="14" width="9.08984375" style="27" customWidth="1"/>
    <col min="15" max="15" width="10.08984375" style="27" bestFit="1" customWidth="1"/>
    <col min="16" max="16" width="9" style="27" bestFit="1" customWidth="1"/>
    <col min="17" max="17" width="9.08984375" style="27" bestFit="1" customWidth="1"/>
    <col min="18" max="18" width="9" style="27" bestFit="1" customWidth="1"/>
    <col min="19" max="19" width="9.08984375" style="27" bestFit="1" customWidth="1"/>
    <col min="20" max="21" width="9.08984375" style="27" customWidth="1"/>
    <col min="22" max="22" width="9" style="27" bestFit="1" customWidth="1"/>
    <col min="23" max="23" width="7.90625" style="27" bestFit="1" customWidth="1"/>
    <col min="24" max="24" width="9.08984375" style="27" bestFit="1" customWidth="1"/>
    <col min="25" max="25" width="9" style="27" bestFit="1" customWidth="1"/>
    <col min="26" max="26" width="9.08984375" style="27" bestFit="1" customWidth="1"/>
    <col min="27" max="28" width="9.08984375" style="27" customWidth="1"/>
    <col min="29" max="29" width="9" style="27" bestFit="1" customWidth="1"/>
    <col min="30" max="30" width="11.08984375" style="27" bestFit="1" customWidth="1"/>
    <col min="31" max="31" width="9.08984375" style="27" bestFit="1" customWidth="1"/>
    <col min="32" max="32" width="10.08984375" style="27" bestFit="1" customWidth="1"/>
    <col min="33" max="33" width="9.08984375" style="27" bestFit="1" customWidth="1"/>
    <col min="34" max="35" width="9.08984375" style="27" customWidth="1"/>
    <col min="36" max="36" width="11.08984375" style="27" bestFit="1" customWidth="1"/>
    <col min="37" max="16384" width="8.90625" style="27"/>
  </cols>
  <sheetData>
    <row r="1" spans="1:36" ht="14.5" x14ac:dyDescent="0.35">
      <c r="A1" s="63"/>
      <c r="B1" s="192" t="s">
        <v>0</v>
      </c>
      <c r="C1" s="192"/>
      <c r="D1" s="192"/>
      <c r="E1" s="192"/>
      <c r="F1" s="192"/>
      <c r="G1" s="192"/>
      <c r="H1" s="192"/>
      <c r="I1" s="192" t="s">
        <v>1</v>
      </c>
      <c r="J1" s="192"/>
      <c r="K1" s="192"/>
      <c r="L1" s="192"/>
      <c r="M1" s="192"/>
      <c r="N1" s="192"/>
      <c r="O1" s="192"/>
      <c r="P1" s="192" t="s">
        <v>2</v>
      </c>
      <c r="Q1" s="192"/>
      <c r="R1" s="192"/>
      <c r="S1" s="192"/>
      <c r="T1" s="192"/>
      <c r="U1" s="192"/>
      <c r="V1" s="192"/>
      <c r="W1" s="192" t="s">
        <v>3</v>
      </c>
      <c r="X1" s="192"/>
      <c r="Y1" s="192"/>
      <c r="Z1" s="192"/>
      <c r="AA1" s="192"/>
      <c r="AB1" s="192"/>
      <c r="AC1" s="192"/>
      <c r="AD1" s="192" t="s">
        <v>4</v>
      </c>
      <c r="AE1" s="192"/>
      <c r="AF1" s="192"/>
      <c r="AG1" s="192"/>
      <c r="AH1" s="192"/>
      <c r="AI1" s="192"/>
      <c r="AJ1" s="192"/>
    </row>
    <row r="2" spans="1:36" ht="14.5" x14ac:dyDescent="0.35">
      <c r="A2" s="63"/>
      <c r="B2" s="192" t="s">
        <v>37</v>
      </c>
      <c r="C2" s="192"/>
      <c r="D2" s="192" t="s">
        <v>38</v>
      </c>
      <c r="E2" s="192"/>
      <c r="F2" s="193" t="s">
        <v>181</v>
      </c>
      <c r="G2" s="194"/>
      <c r="H2" s="43" t="s">
        <v>4</v>
      </c>
      <c r="I2" s="192" t="s">
        <v>37</v>
      </c>
      <c r="J2" s="192"/>
      <c r="K2" s="192" t="s">
        <v>38</v>
      </c>
      <c r="L2" s="192"/>
      <c r="M2" s="193" t="s">
        <v>181</v>
      </c>
      <c r="N2" s="194"/>
      <c r="O2" s="43" t="s">
        <v>4</v>
      </c>
      <c r="P2" s="192" t="s">
        <v>37</v>
      </c>
      <c r="Q2" s="192"/>
      <c r="R2" s="192" t="s">
        <v>38</v>
      </c>
      <c r="S2" s="192"/>
      <c r="T2" s="193" t="s">
        <v>181</v>
      </c>
      <c r="U2" s="194"/>
      <c r="V2" s="43" t="s">
        <v>4</v>
      </c>
      <c r="W2" s="192" t="s">
        <v>37</v>
      </c>
      <c r="X2" s="192"/>
      <c r="Y2" s="192" t="s">
        <v>38</v>
      </c>
      <c r="Z2" s="192"/>
      <c r="AA2" s="193" t="s">
        <v>181</v>
      </c>
      <c r="AB2" s="194"/>
      <c r="AC2" s="43" t="s">
        <v>4</v>
      </c>
      <c r="AD2" s="192" t="s">
        <v>37</v>
      </c>
      <c r="AE2" s="192"/>
      <c r="AF2" s="192" t="s">
        <v>38</v>
      </c>
      <c r="AG2" s="192"/>
      <c r="AH2" s="193" t="s">
        <v>181</v>
      </c>
      <c r="AI2" s="194"/>
      <c r="AJ2" s="43" t="s">
        <v>4</v>
      </c>
    </row>
    <row r="3" spans="1:36" ht="14.5" x14ac:dyDescent="0.35">
      <c r="A3" s="63"/>
      <c r="B3" s="35" t="s">
        <v>34</v>
      </c>
      <c r="C3" s="35" t="s">
        <v>62</v>
      </c>
      <c r="D3" s="35" t="s">
        <v>34</v>
      </c>
      <c r="E3" s="35" t="s">
        <v>62</v>
      </c>
      <c r="F3" s="156" t="s">
        <v>34</v>
      </c>
      <c r="G3" s="156" t="s">
        <v>62</v>
      </c>
      <c r="H3" s="35" t="s">
        <v>34</v>
      </c>
      <c r="I3" s="35" t="s">
        <v>34</v>
      </c>
      <c r="J3" s="35" t="s">
        <v>62</v>
      </c>
      <c r="K3" s="35" t="s">
        <v>34</v>
      </c>
      <c r="L3" s="35" t="s">
        <v>62</v>
      </c>
      <c r="M3" s="156" t="s">
        <v>34</v>
      </c>
      <c r="N3" s="156" t="s">
        <v>62</v>
      </c>
      <c r="O3" s="35" t="s">
        <v>34</v>
      </c>
      <c r="P3" s="35" t="s">
        <v>34</v>
      </c>
      <c r="Q3" s="35" t="s">
        <v>62</v>
      </c>
      <c r="R3" s="35" t="s">
        <v>34</v>
      </c>
      <c r="S3" s="35" t="s">
        <v>62</v>
      </c>
      <c r="T3" s="156" t="s">
        <v>34</v>
      </c>
      <c r="U3" s="156" t="s">
        <v>62</v>
      </c>
      <c r="V3" s="35" t="s">
        <v>34</v>
      </c>
      <c r="W3" s="35" t="s">
        <v>34</v>
      </c>
      <c r="X3" s="35" t="s">
        <v>62</v>
      </c>
      <c r="Y3" s="35" t="s">
        <v>34</v>
      </c>
      <c r="Z3" s="35" t="s">
        <v>62</v>
      </c>
      <c r="AA3" s="156" t="s">
        <v>34</v>
      </c>
      <c r="AB3" s="156" t="s">
        <v>62</v>
      </c>
      <c r="AC3" s="35" t="s">
        <v>34</v>
      </c>
      <c r="AD3" s="35" t="s">
        <v>34</v>
      </c>
      <c r="AE3" s="35" t="s">
        <v>62</v>
      </c>
      <c r="AF3" s="35" t="s">
        <v>34</v>
      </c>
      <c r="AG3" s="35" t="s">
        <v>62</v>
      </c>
      <c r="AH3" s="156" t="s">
        <v>34</v>
      </c>
      <c r="AI3" s="156" t="s">
        <v>62</v>
      </c>
      <c r="AJ3" s="35" t="s">
        <v>34</v>
      </c>
    </row>
    <row r="4" spans="1:36" x14ac:dyDescent="0.3">
      <c r="A4" s="45" t="s">
        <v>95</v>
      </c>
      <c r="B4" s="64">
        <v>48866.450000000004</v>
      </c>
      <c r="C4" s="65">
        <f>B4/B7</f>
        <v>0.37945499874127026</v>
      </c>
      <c r="D4" s="64">
        <v>15217.220000000001</v>
      </c>
      <c r="E4" s="65">
        <f>D4/D7</f>
        <v>0.23817619493321399</v>
      </c>
      <c r="F4" s="178" t="s">
        <v>216</v>
      </c>
      <c r="G4" s="178" t="s">
        <v>216</v>
      </c>
      <c r="H4" s="64">
        <v>64083.67</v>
      </c>
      <c r="I4" s="66">
        <v>8853.5</v>
      </c>
      <c r="J4" s="65">
        <f>I4/I7</f>
        <v>0.37491366631984979</v>
      </c>
      <c r="K4" s="66">
        <v>2820.17</v>
      </c>
      <c r="L4" s="65">
        <f>K4/K7</f>
        <v>0.27199664364800741</v>
      </c>
      <c r="M4" s="178" t="s">
        <v>216</v>
      </c>
      <c r="N4" s="178" t="s">
        <v>216</v>
      </c>
      <c r="O4" s="64">
        <v>11673.67</v>
      </c>
      <c r="P4" s="66">
        <v>2270.59</v>
      </c>
      <c r="Q4" s="65">
        <f>P4/P7</f>
        <v>0.46618663972931246</v>
      </c>
      <c r="R4" s="64">
        <v>793.78</v>
      </c>
      <c r="S4" s="65">
        <f>R4/R7</f>
        <v>0.38220749892865569</v>
      </c>
      <c r="T4" s="178" t="s">
        <v>216</v>
      </c>
      <c r="U4" s="178" t="s">
        <v>216</v>
      </c>
      <c r="V4" s="66">
        <v>3064.3700000000003</v>
      </c>
      <c r="W4" s="64">
        <v>102.06</v>
      </c>
      <c r="X4" s="65">
        <f>W4/W7</f>
        <v>0.15301808150169421</v>
      </c>
      <c r="Y4" s="64">
        <v>108.7</v>
      </c>
      <c r="Z4" s="65">
        <f>Y4/Y7</f>
        <v>0.10372533302797816</v>
      </c>
      <c r="AA4" s="178" t="s">
        <v>216</v>
      </c>
      <c r="AB4" s="178" t="s">
        <v>216</v>
      </c>
      <c r="AC4" s="64">
        <v>210.76</v>
      </c>
      <c r="AD4" s="64">
        <v>60092.6</v>
      </c>
      <c r="AE4" s="65">
        <f>AD4/AD7</f>
        <v>0.38049442886926749</v>
      </c>
      <c r="AF4" s="64">
        <v>18939.870000000003</v>
      </c>
      <c r="AG4" s="65">
        <f>AF4/AF7</f>
        <v>0.24475242166350347</v>
      </c>
      <c r="AH4" s="178" t="s">
        <v>216</v>
      </c>
      <c r="AI4" s="178" t="s">
        <v>216</v>
      </c>
      <c r="AJ4" s="64">
        <v>79032.47</v>
      </c>
    </row>
    <row r="5" spans="1:36" x14ac:dyDescent="0.3">
      <c r="A5" s="45" t="s">
        <v>94</v>
      </c>
      <c r="B5" s="64">
        <v>53804.53</v>
      </c>
      <c r="C5" s="65">
        <f>B5/B7</f>
        <v>0.41779989877358875</v>
      </c>
      <c r="D5" s="64">
        <v>19459.490000000002</v>
      </c>
      <c r="E5" s="65">
        <f>D5/D7</f>
        <v>0.30457516442168336</v>
      </c>
      <c r="F5" s="64">
        <v>7.41</v>
      </c>
      <c r="G5" s="65">
        <f>F5/F7</f>
        <v>1</v>
      </c>
      <c r="H5" s="64">
        <v>73271.429999999993</v>
      </c>
      <c r="I5" s="64">
        <v>12087.15</v>
      </c>
      <c r="J5" s="65">
        <f>I5/I7</f>
        <v>0.51184703471598492</v>
      </c>
      <c r="K5" s="66">
        <v>6112.36</v>
      </c>
      <c r="L5" s="65">
        <f>K5/K7</f>
        <v>0.58951815130589091</v>
      </c>
      <c r="M5" s="66">
        <v>117.4</v>
      </c>
      <c r="N5" s="65">
        <f>M5/M7</f>
        <v>1</v>
      </c>
      <c r="O5" s="64">
        <v>18316.91</v>
      </c>
      <c r="P5" s="66">
        <v>2007.99</v>
      </c>
      <c r="Q5" s="65">
        <f>P5/P7</f>
        <v>0.41227086823691728</v>
      </c>
      <c r="R5" s="45">
        <v>778.05</v>
      </c>
      <c r="S5" s="65">
        <f>R5/R7</f>
        <v>0.37463345579561158</v>
      </c>
      <c r="T5" s="45">
        <v>5.19</v>
      </c>
      <c r="U5" s="65">
        <f>T5/T7</f>
        <v>1</v>
      </c>
      <c r="V5" s="66">
        <v>2791.23</v>
      </c>
      <c r="W5" s="45">
        <v>169</v>
      </c>
      <c r="X5" s="65">
        <f>W5/W7</f>
        <v>0.25338091097184323</v>
      </c>
      <c r="Y5" s="45">
        <v>257.11</v>
      </c>
      <c r="Z5" s="65">
        <f>Y5/Y7</f>
        <v>0.24534333371502728</v>
      </c>
      <c r="AA5" s="45">
        <v>1</v>
      </c>
      <c r="AB5" s="65">
        <f>AA5/AA7</f>
        <v>1</v>
      </c>
      <c r="AC5" s="45">
        <v>427.11</v>
      </c>
      <c r="AD5" s="64">
        <v>68068.67</v>
      </c>
      <c r="AE5" s="65">
        <f>AD5/AD7</f>
        <v>0.43099732272427288</v>
      </c>
      <c r="AF5" s="64">
        <v>26607.01</v>
      </c>
      <c r="AG5" s="65">
        <f>AF5/AF7</f>
        <v>0.34383182834544546</v>
      </c>
      <c r="AH5" s="64">
        <v>131</v>
      </c>
      <c r="AI5" s="65">
        <f>AH5/AH7</f>
        <v>1</v>
      </c>
      <c r="AJ5" s="64">
        <v>94806.68</v>
      </c>
    </row>
    <row r="6" spans="1:36" x14ac:dyDescent="0.3">
      <c r="A6" s="45" t="s">
        <v>96</v>
      </c>
      <c r="B6" s="64">
        <v>26109.639999999985</v>
      </c>
      <c r="C6" s="65">
        <f>B6/B7</f>
        <v>0.20274510248514091</v>
      </c>
      <c r="D6" s="64">
        <v>29213.889999999996</v>
      </c>
      <c r="E6" s="65">
        <f>D6/D7</f>
        <v>0.45724864064510268</v>
      </c>
      <c r="F6" s="178" t="s">
        <v>216</v>
      </c>
      <c r="G6" s="178" t="s">
        <v>216</v>
      </c>
      <c r="H6" s="64">
        <v>55323.530000000013</v>
      </c>
      <c r="I6" s="66">
        <v>2674.1200000000008</v>
      </c>
      <c r="J6" s="65">
        <f>I6/I7</f>
        <v>0.11323929896416525</v>
      </c>
      <c r="K6" s="66">
        <v>1435.87</v>
      </c>
      <c r="L6" s="65">
        <f>K6/K7</f>
        <v>0.13848520504610162</v>
      </c>
      <c r="M6" s="178" t="s">
        <v>216</v>
      </c>
      <c r="N6" s="178" t="s">
        <v>216</v>
      </c>
      <c r="O6" s="66">
        <v>4109.9900000000016</v>
      </c>
      <c r="P6" s="66">
        <v>591.98000000000025</v>
      </c>
      <c r="Q6" s="65">
        <f>P6/P7</f>
        <v>0.12154249203377028</v>
      </c>
      <c r="R6" s="64">
        <v>505</v>
      </c>
      <c r="S6" s="65">
        <f>R6/R7</f>
        <v>0.24315904527573273</v>
      </c>
      <c r="T6" s="178" t="s">
        <v>216</v>
      </c>
      <c r="U6" s="178" t="s">
        <v>216</v>
      </c>
      <c r="V6" s="66">
        <v>1096.9799999999996</v>
      </c>
      <c r="W6" s="64">
        <v>395.92000000000007</v>
      </c>
      <c r="X6" s="65">
        <f>W6/W7</f>
        <v>0.59360100752646261</v>
      </c>
      <c r="Y6" s="64">
        <v>682.15</v>
      </c>
      <c r="Z6" s="65">
        <f>Y6/Y7</f>
        <v>0.65093133325699448</v>
      </c>
      <c r="AA6" s="178" t="s">
        <v>216</v>
      </c>
      <c r="AB6" s="178" t="s">
        <v>216</v>
      </c>
      <c r="AC6" s="66">
        <v>1078.0700000000002</v>
      </c>
      <c r="AD6" s="64">
        <v>29771.659999999989</v>
      </c>
      <c r="AE6" s="65">
        <f>AD6/AD7</f>
        <v>0.18850824840645958</v>
      </c>
      <c r="AF6" s="64">
        <v>31836.909999999993</v>
      </c>
      <c r="AG6" s="65">
        <f>AF6/AF7</f>
        <v>0.41141574999105102</v>
      </c>
      <c r="AH6" s="178" t="s">
        <v>216</v>
      </c>
      <c r="AI6" s="178" t="s">
        <v>216</v>
      </c>
      <c r="AJ6" s="64">
        <v>61608.570000000007</v>
      </c>
    </row>
    <row r="7" spans="1:36" x14ac:dyDescent="0.3">
      <c r="A7" s="98" t="s">
        <v>140</v>
      </c>
      <c r="B7" s="64">
        <v>128780.62</v>
      </c>
      <c r="C7" s="65">
        <f>B7/B7</f>
        <v>1</v>
      </c>
      <c r="D7" s="64">
        <v>63890.6</v>
      </c>
      <c r="E7" s="65">
        <f>D7/D7</f>
        <v>1</v>
      </c>
      <c r="F7" s="64">
        <v>7.41</v>
      </c>
      <c r="G7" s="65">
        <f>F7/F7</f>
        <v>1</v>
      </c>
      <c r="H7" s="64">
        <v>192678.63</v>
      </c>
      <c r="I7" s="64">
        <v>23614.77</v>
      </c>
      <c r="J7" s="65">
        <f>I7/I7</f>
        <v>1</v>
      </c>
      <c r="K7" s="64">
        <v>10368.4</v>
      </c>
      <c r="L7" s="65">
        <f>K7/K7</f>
        <v>1</v>
      </c>
      <c r="M7" s="64">
        <v>117.4</v>
      </c>
      <c r="N7" s="65">
        <f>M7/M7</f>
        <v>1</v>
      </c>
      <c r="O7" s="64">
        <v>34100.57</v>
      </c>
      <c r="P7" s="66">
        <v>4870.5600000000004</v>
      </c>
      <c r="Q7" s="65">
        <f>P7/P7</f>
        <v>1</v>
      </c>
      <c r="R7" s="66">
        <v>2076.83</v>
      </c>
      <c r="S7" s="65">
        <f>R7/R7</f>
        <v>1</v>
      </c>
      <c r="T7" s="66">
        <v>5.19</v>
      </c>
      <c r="U7" s="65">
        <f>T7/T7</f>
        <v>1</v>
      </c>
      <c r="V7" s="66">
        <v>6952.58</v>
      </c>
      <c r="W7" s="64">
        <v>666.98</v>
      </c>
      <c r="X7" s="65">
        <f>W7/W7</f>
        <v>1</v>
      </c>
      <c r="Y7" s="66">
        <v>1047.96</v>
      </c>
      <c r="Z7" s="65">
        <f>Y7/Y7</f>
        <v>1</v>
      </c>
      <c r="AA7" s="66">
        <v>1</v>
      </c>
      <c r="AB7" s="65">
        <f>AA7/AA7</f>
        <v>1</v>
      </c>
      <c r="AC7" s="66">
        <v>1715.94</v>
      </c>
      <c r="AD7" s="64">
        <v>157932.93</v>
      </c>
      <c r="AE7" s="65">
        <f>AD7/AD7</f>
        <v>1</v>
      </c>
      <c r="AF7" s="64">
        <v>77383.789999999994</v>
      </c>
      <c r="AG7" s="65">
        <f>AF7/AF7</f>
        <v>1</v>
      </c>
      <c r="AH7" s="64">
        <v>131</v>
      </c>
      <c r="AI7" s="65">
        <f>AH7/AH7</f>
        <v>1</v>
      </c>
      <c r="AJ7" s="64">
        <v>235447.72</v>
      </c>
    </row>
    <row r="8" spans="1:36" x14ac:dyDescent="0.3">
      <c r="R8" s="67"/>
    </row>
  </sheetData>
  <mergeCells count="20">
    <mergeCell ref="B1:H1"/>
    <mergeCell ref="I1:O1"/>
    <mergeCell ref="P1:V1"/>
    <mergeCell ref="W1:AC1"/>
    <mergeCell ref="F2:G2"/>
    <mergeCell ref="M2:N2"/>
    <mergeCell ref="B2:C2"/>
    <mergeCell ref="D2:E2"/>
    <mergeCell ref="I2:J2"/>
    <mergeCell ref="K2:L2"/>
    <mergeCell ref="P2:Q2"/>
    <mergeCell ref="T2:U2"/>
    <mergeCell ref="AA2:AB2"/>
    <mergeCell ref="AH2:AI2"/>
    <mergeCell ref="AF2:AG2"/>
    <mergeCell ref="AD1:AJ1"/>
    <mergeCell ref="R2:S2"/>
    <mergeCell ref="W2:X2"/>
    <mergeCell ref="Y2:Z2"/>
    <mergeCell ref="AD2:A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workbookViewId="0">
      <selection activeCell="B7" sqref="B7"/>
    </sheetView>
  </sheetViews>
  <sheetFormatPr defaultRowHeight="14.5" x14ac:dyDescent="0.35"/>
  <cols>
    <col min="1" max="1" width="47.36328125" customWidth="1"/>
    <col min="2" max="2" width="14.54296875" bestFit="1" customWidth="1"/>
  </cols>
  <sheetData>
    <row r="1" spans="1:3" x14ac:dyDescent="0.35">
      <c r="A1" s="36" t="s">
        <v>84</v>
      </c>
      <c r="B1" s="34" t="s">
        <v>105</v>
      </c>
      <c r="C1" s="15"/>
    </row>
    <row r="2" spans="1:3" x14ac:dyDescent="0.35">
      <c r="A2" s="19" t="s">
        <v>71</v>
      </c>
      <c r="B2" s="70">
        <v>0.1009</v>
      </c>
      <c r="C2" s="15"/>
    </row>
    <row r="3" spans="1:3" x14ac:dyDescent="0.35">
      <c r="A3" s="19" t="s">
        <v>70</v>
      </c>
      <c r="B3" s="70">
        <v>2.8299999999999999E-2</v>
      </c>
      <c r="C3" s="15"/>
    </row>
    <row r="4" spans="1:3" x14ac:dyDescent="0.35">
      <c r="A4" s="19" t="s">
        <v>73</v>
      </c>
      <c r="B4" s="70">
        <v>2.4899999999999999E-2</v>
      </c>
      <c r="C4" s="15"/>
    </row>
    <row r="5" spans="1:3" x14ac:dyDescent="0.35">
      <c r="A5" s="19"/>
      <c r="B5" s="70"/>
      <c r="C5" s="15"/>
    </row>
    <row r="6" spans="1:3" x14ac:dyDescent="0.35">
      <c r="A6" s="30" t="s">
        <v>83</v>
      </c>
      <c r="B6" s="44" t="s">
        <v>98</v>
      </c>
      <c r="C6" s="15"/>
    </row>
    <row r="7" spans="1:3" x14ac:dyDescent="0.35">
      <c r="A7" s="97" t="s">
        <v>202</v>
      </c>
      <c r="B7" s="74">
        <v>0.69420000000000004</v>
      </c>
      <c r="C7" s="15"/>
    </row>
    <row r="8" spans="1:3" x14ac:dyDescent="0.35">
      <c r="A8" s="19" t="s">
        <v>201</v>
      </c>
      <c r="B8" s="74">
        <v>0.30530000000000002</v>
      </c>
      <c r="C8" s="15"/>
    </row>
    <row r="9" spans="1:3" s="94" customFormat="1" x14ac:dyDescent="0.35">
      <c r="A9" s="45" t="s">
        <v>181</v>
      </c>
      <c r="B9" s="74">
        <v>5.0000000000000001E-4</v>
      </c>
      <c r="C9" s="15"/>
    </row>
    <row r="10" spans="1:3" x14ac:dyDescent="0.35">
      <c r="A10" s="15"/>
      <c r="B10" s="15"/>
      <c r="C10" s="15"/>
    </row>
    <row r="11" spans="1:3" x14ac:dyDescent="0.35">
      <c r="A11" s="43" t="s">
        <v>85</v>
      </c>
      <c r="B11" s="44" t="s">
        <v>34</v>
      </c>
      <c r="C11" s="44" t="s">
        <v>62</v>
      </c>
    </row>
    <row r="12" spans="1:3" x14ac:dyDescent="0.35">
      <c r="A12" s="45" t="s">
        <v>102</v>
      </c>
      <c r="B12" s="64">
        <v>84216.09</v>
      </c>
      <c r="C12" s="152">
        <v>0.35770000000000002</v>
      </c>
    </row>
    <row r="13" spans="1:3" x14ac:dyDescent="0.35">
      <c r="A13" s="45" t="s">
        <v>77</v>
      </c>
      <c r="B13" s="64">
        <v>151229.23000000001</v>
      </c>
      <c r="C13" s="152">
        <v>0.64229999999999998</v>
      </c>
    </row>
    <row r="17" spans="1:1" x14ac:dyDescent="0.35">
      <c r="A17" s="15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9"/>
  <sheetViews>
    <sheetView topLeftCell="A40" zoomScale="98" zoomScaleNormal="98" workbookViewId="0">
      <selection activeCell="A64" sqref="A64"/>
    </sheetView>
  </sheetViews>
  <sheetFormatPr defaultColWidth="8.90625" defaultRowHeight="14" x14ac:dyDescent="0.3"/>
  <cols>
    <col min="1" max="1" width="59.90625" style="99" bestFit="1" customWidth="1"/>
    <col min="2" max="2" width="11.81640625" style="99" bestFit="1" customWidth="1"/>
    <col min="3" max="3" width="11.81640625" style="102" bestFit="1" customWidth="1"/>
    <col min="4" max="4" width="11.26953125" style="99" customWidth="1"/>
    <col min="5" max="5" width="13.08984375" style="99" bestFit="1" customWidth="1"/>
    <col min="6" max="6" width="2.26953125" style="99" customWidth="1"/>
    <col min="7" max="7" width="29.7265625" style="99" customWidth="1"/>
    <col min="8" max="8" width="10.54296875" style="99" bestFit="1" customWidth="1"/>
    <col min="9" max="16384" width="8.90625" style="99"/>
  </cols>
  <sheetData>
    <row r="1" spans="1:8" x14ac:dyDescent="0.3">
      <c r="A1" s="101" t="s">
        <v>80</v>
      </c>
    </row>
    <row r="3" spans="1:8" s="106" customFormat="1" ht="28" x14ac:dyDescent="0.35">
      <c r="A3" s="103" t="s">
        <v>36</v>
      </c>
      <c r="B3" s="105" t="s">
        <v>176</v>
      </c>
      <c r="C3" s="105" t="s">
        <v>182</v>
      </c>
      <c r="D3" s="104" t="s">
        <v>172</v>
      </c>
      <c r="E3" s="104" t="s">
        <v>173</v>
      </c>
      <c r="G3" s="107"/>
      <c r="H3" s="161"/>
    </row>
    <row r="4" spans="1:8" ht="14.5" x14ac:dyDescent="0.35">
      <c r="A4" s="98" t="s">
        <v>195</v>
      </c>
      <c r="B4" s="97">
        <v>284.83999999999997</v>
      </c>
      <c r="C4" s="97"/>
      <c r="D4" s="97"/>
      <c r="E4" s="108"/>
      <c r="G4" s="107"/>
      <c r="H4" s="115"/>
    </row>
    <row r="5" spans="1:8" ht="14.5" x14ac:dyDescent="0.35">
      <c r="A5" s="98" t="s">
        <v>5</v>
      </c>
      <c r="B5" s="97">
        <v>2061.17</v>
      </c>
      <c r="C5" s="97">
        <v>2000.46</v>
      </c>
      <c r="D5" s="97">
        <f t="shared" ref="D5:D15" si="0">C5-B5</f>
        <v>-60.710000000000036</v>
      </c>
      <c r="E5" s="108">
        <f t="shared" ref="E5:E15" si="1">D5/B5</f>
        <v>-2.9454144975911756E-2</v>
      </c>
      <c r="G5" s="107"/>
      <c r="H5" s="115"/>
    </row>
    <row r="6" spans="1:8" ht="14.5" x14ac:dyDescent="0.35">
      <c r="A6" s="98" t="s">
        <v>185</v>
      </c>
      <c r="B6" s="97">
        <v>3300.81</v>
      </c>
      <c r="C6" s="97"/>
      <c r="D6" s="97"/>
      <c r="E6" s="108"/>
      <c r="G6" s="107"/>
      <c r="H6" s="115"/>
    </row>
    <row r="7" spans="1:8" ht="14.5" x14ac:dyDescent="0.35">
      <c r="A7" s="98" t="s">
        <v>217</v>
      </c>
      <c r="B7" s="97"/>
      <c r="C7" s="97">
        <v>4809.8500000000004</v>
      </c>
      <c r="D7" s="97"/>
      <c r="E7" s="108"/>
      <c r="G7" s="107"/>
    </row>
    <row r="8" spans="1:8" ht="14.5" x14ac:dyDescent="0.35">
      <c r="A8" s="98" t="s">
        <v>186</v>
      </c>
      <c r="B8" s="97">
        <v>1735.06</v>
      </c>
      <c r="C8" s="97"/>
      <c r="D8" s="97"/>
      <c r="E8" s="108"/>
      <c r="G8" s="107"/>
      <c r="H8" s="115"/>
    </row>
    <row r="9" spans="1:8" ht="14.5" x14ac:dyDescent="0.35">
      <c r="A9" s="98" t="s">
        <v>218</v>
      </c>
      <c r="B9" s="97"/>
      <c r="C9" s="97">
        <v>3752.04</v>
      </c>
      <c r="D9" s="97"/>
      <c r="E9" s="108"/>
      <c r="G9" s="107"/>
      <c r="H9" s="115"/>
    </row>
    <row r="10" spans="1:8" ht="14.5" x14ac:dyDescent="0.35">
      <c r="A10" s="98" t="s">
        <v>6</v>
      </c>
      <c r="B10" s="170">
        <v>74595.320000000007</v>
      </c>
      <c r="C10" s="170">
        <v>74970.06</v>
      </c>
      <c r="D10" s="97">
        <f t="shared" si="0"/>
        <v>374.73999999999069</v>
      </c>
      <c r="E10" s="108">
        <f t="shared" si="1"/>
        <v>5.0236395527224849E-3</v>
      </c>
      <c r="G10" s="107"/>
      <c r="H10" s="115"/>
    </row>
    <row r="11" spans="1:8" ht="14.5" x14ac:dyDescent="0.35">
      <c r="A11" s="98" t="s">
        <v>7</v>
      </c>
      <c r="B11" s="97">
        <v>558.47</v>
      </c>
      <c r="C11" s="97">
        <v>538.44000000000005</v>
      </c>
      <c r="D11" s="97">
        <f t="shared" si="0"/>
        <v>-20.029999999999973</v>
      </c>
      <c r="E11" s="108">
        <f t="shared" si="1"/>
        <v>-3.5865847762637154E-2</v>
      </c>
      <c r="G11" s="107"/>
    </row>
    <row r="12" spans="1:8" ht="14.5" x14ac:dyDescent="0.35">
      <c r="A12" s="98" t="s">
        <v>187</v>
      </c>
      <c r="B12" s="97">
        <v>5241.6400000000003</v>
      </c>
      <c r="C12" s="97"/>
      <c r="D12" s="97"/>
      <c r="E12" s="108"/>
      <c r="G12" s="107"/>
    </row>
    <row r="13" spans="1:8" ht="14.5" x14ac:dyDescent="0.35">
      <c r="A13" s="98" t="s">
        <v>188</v>
      </c>
      <c r="B13" s="97"/>
      <c r="C13" s="97">
        <v>1558.93</v>
      </c>
      <c r="D13" s="97"/>
      <c r="E13" s="108"/>
      <c r="G13" s="107"/>
    </row>
    <row r="14" spans="1:8" ht="14.5" x14ac:dyDescent="0.35">
      <c r="A14" s="98" t="s">
        <v>219</v>
      </c>
      <c r="B14" s="97">
        <v>2892.65</v>
      </c>
      <c r="C14" s="97">
        <v>2684.52</v>
      </c>
      <c r="D14" s="97">
        <f>C14-B14</f>
        <v>-208.13000000000011</v>
      </c>
      <c r="E14" s="108">
        <f>D14/B14</f>
        <v>-7.1951324909684922E-2</v>
      </c>
      <c r="G14" s="107"/>
      <c r="H14" s="115"/>
    </row>
    <row r="15" spans="1:8" ht="14.5" x14ac:dyDescent="0.35">
      <c r="A15" s="98" t="s">
        <v>220</v>
      </c>
      <c r="B15" s="97">
        <v>3315.3</v>
      </c>
      <c r="C15" s="97">
        <v>3364.76</v>
      </c>
      <c r="D15" s="97">
        <f t="shared" si="0"/>
        <v>49.460000000000036</v>
      </c>
      <c r="E15" s="108">
        <f t="shared" si="1"/>
        <v>1.4918710222302668E-2</v>
      </c>
      <c r="G15" s="107"/>
    </row>
    <row r="16" spans="1:8" ht="14.5" x14ac:dyDescent="0.35">
      <c r="A16" s="98" t="s">
        <v>189</v>
      </c>
      <c r="B16" s="97">
        <v>173.35</v>
      </c>
      <c r="C16" s="97"/>
      <c r="D16" s="97"/>
      <c r="E16" s="108"/>
      <c r="G16" s="107"/>
      <c r="H16" s="115"/>
    </row>
    <row r="17" spans="1:8" ht="14.5" x14ac:dyDescent="0.35">
      <c r="A17" s="98" t="s">
        <v>190</v>
      </c>
      <c r="B17" s="97">
        <v>2149.0100000000002</v>
      </c>
      <c r="C17" s="97"/>
      <c r="D17" s="97"/>
      <c r="E17" s="108"/>
      <c r="G17" s="107"/>
      <c r="H17" s="115"/>
    </row>
    <row r="18" spans="1:8" ht="14.5" x14ac:dyDescent="0.35">
      <c r="A18" s="98" t="s">
        <v>197</v>
      </c>
      <c r="B18" s="97">
        <v>42.02</v>
      </c>
      <c r="C18" s="97"/>
      <c r="D18" s="97"/>
      <c r="E18" s="108"/>
      <c r="G18" s="107"/>
    </row>
    <row r="19" spans="1:8" ht="14.5" x14ac:dyDescent="0.35">
      <c r="A19" s="98" t="s">
        <v>221</v>
      </c>
      <c r="B19" s="97"/>
      <c r="C19" s="97">
        <v>550.54</v>
      </c>
      <c r="D19" s="97"/>
      <c r="E19" s="108"/>
      <c r="G19" s="107"/>
    </row>
    <row r="20" spans="1:8" ht="14.5" x14ac:dyDescent="0.35">
      <c r="A20" s="98" t="s">
        <v>222</v>
      </c>
      <c r="B20" s="97"/>
      <c r="C20" s="97">
        <v>1480.24</v>
      </c>
      <c r="D20" s="97"/>
      <c r="E20" s="108"/>
      <c r="G20" s="107"/>
    </row>
    <row r="21" spans="1:8" ht="14.5" x14ac:dyDescent="0.35">
      <c r="A21" s="98" t="s">
        <v>192</v>
      </c>
      <c r="B21" s="97">
        <v>791.05</v>
      </c>
      <c r="C21" s="97"/>
      <c r="D21" s="97"/>
      <c r="E21" s="108"/>
      <c r="G21" s="107"/>
    </row>
    <row r="22" spans="1:8" ht="28.5" x14ac:dyDescent="0.35">
      <c r="A22" s="169" t="s">
        <v>223</v>
      </c>
      <c r="B22" s="97"/>
      <c r="C22" s="97">
        <v>1909.66</v>
      </c>
      <c r="D22" s="97"/>
      <c r="E22" s="108"/>
      <c r="G22" s="107"/>
      <c r="H22" s="115"/>
    </row>
    <row r="23" spans="1:8" ht="28.5" x14ac:dyDescent="0.35">
      <c r="A23" s="169" t="s">
        <v>224</v>
      </c>
      <c r="B23" s="97"/>
      <c r="C23" s="97">
        <v>879.42</v>
      </c>
      <c r="D23" s="97"/>
      <c r="E23" s="108"/>
      <c r="G23" s="107"/>
    </row>
    <row r="24" spans="1:8" ht="14.5" x14ac:dyDescent="0.35">
      <c r="A24" s="98" t="s">
        <v>10</v>
      </c>
      <c r="B24" s="97">
        <v>440.35</v>
      </c>
      <c r="C24" s="97">
        <v>395.32</v>
      </c>
      <c r="D24" s="97">
        <f t="shared" ref="D24:D40" si="2">C24-B24</f>
        <v>-45.03000000000003</v>
      </c>
      <c r="E24" s="108">
        <f t="shared" ref="E24:E39" si="3">D24/B24</f>
        <v>-0.1022595662541161</v>
      </c>
      <c r="G24" s="107"/>
    </row>
    <row r="25" spans="1:8" ht="14.5" x14ac:dyDescent="0.35">
      <c r="A25" s="98" t="s">
        <v>225</v>
      </c>
      <c r="B25" s="97"/>
      <c r="C25" s="97">
        <v>411.58</v>
      </c>
      <c r="D25" s="97"/>
      <c r="E25" s="108"/>
      <c r="G25" s="107"/>
    </row>
    <row r="26" spans="1:8" ht="14.5" x14ac:dyDescent="0.35">
      <c r="A26" s="98" t="s">
        <v>11</v>
      </c>
      <c r="B26" s="97">
        <v>7347.01</v>
      </c>
      <c r="C26" s="97">
        <v>7338.2</v>
      </c>
      <c r="D26" s="97">
        <f t="shared" si="2"/>
        <v>-8.8100000000004002</v>
      </c>
      <c r="E26" s="108">
        <f t="shared" si="3"/>
        <v>-1.1991272640163005E-3</v>
      </c>
      <c r="G26" s="107"/>
    </row>
    <row r="27" spans="1:8" ht="14.5" x14ac:dyDescent="0.35">
      <c r="A27" s="98" t="s">
        <v>196</v>
      </c>
      <c r="B27" s="97">
        <v>1464.9</v>
      </c>
      <c r="C27" s="97"/>
      <c r="D27" s="97"/>
      <c r="E27" s="108"/>
      <c r="G27" s="107"/>
      <c r="H27" s="115"/>
    </row>
    <row r="28" spans="1:8" ht="14.5" x14ac:dyDescent="0.35">
      <c r="A28" s="97" t="s">
        <v>12</v>
      </c>
      <c r="B28" s="97">
        <v>75.66</v>
      </c>
      <c r="C28" s="97">
        <v>62.5</v>
      </c>
      <c r="D28" s="97">
        <f t="shared" si="2"/>
        <v>-13.159999999999997</v>
      </c>
      <c r="E28" s="108">
        <f t="shared" si="3"/>
        <v>-0.17393602960613266</v>
      </c>
      <c r="G28" s="107"/>
    </row>
    <row r="29" spans="1:8" ht="14.5" x14ac:dyDescent="0.35">
      <c r="A29" s="97" t="s">
        <v>13</v>
      </c>
      <c r="B29" s="97">
        <v>18</v>
      </c>
      <c r="C29" s="97">
        <v>15.6</v>
      </c>
      <c r="D29" s="97">
        <f t="shared" si="2"/>
        <v>-2.4000000000000004</v>
      </c>
      <c r="E29" s="108">
        <f t="shared" si="3"/>
        <v>-0.13333333333333336</v>
      </c>
      <c r="G29" s="107"/>
      <c r="H29" s="115"/>
    </row>
    <row r="30" spans="1:8" ht="14.5" x14ac:dyDescent="0.35">
      <c r="A30" s="97" t="s">
        <v>15</v>
      </c>
      <c r="B30" s="97">
        <v>1085.1099999999999</v>
      </c>
      <c r="C30" s="97">
        <v>1089.71</v>
      </c>
      <c r="D30" s="97">
        <f t="shared" si="2"/>
        <v>4.6000000000001364</v>
      </c>
      <c r="E30" s="108">
        <f t="shared" si="3"/>
        <v>4.239201555602784E-3</v>
      </c>
      <c r="G30" s="107"/>
      <c r="H30" s="115"/>
    </row>
    <row r="31" spans="1:8" ht="14.5" x14ac:dyDescent="0.35">
      <c r="A31" s="97" t="s">
        <v>17</v>
      </c>
      <c r="B31" s="97">
        <v>58.98</v>
      </c>
      <c r="C31" s="97">
        <v>59.7</v>
      </c>
      <c r="D31" s="97">
        <f t="shared" si="2"/>
        <v>0.72000000000000597</v>
      </c>
      <c r="E31" s="108">
        <f t="shared" si="3"/>
        <v>1.2207527975585046E-2</v>
      </c>
      <c r="G31" s="107"/>
    </row>
    <row r="32" spans="1:8" ht="14.5" x14ac:dyDescent="0.35">
      <c r="A32" s="97" t="s">
        <v>19</v>
      </c>
      <c r="B32" s="97">
        <v>601.38</v>
      </c>
      <c r="C32" s="97">
        <v>595.66999999999996</v>
      </c>
      <c r="D32" s="97">
        <f t="shared" si="2"/>
        <v>-5.7100000000000364</v>
      </c>
      <c r="E32" s="108">
        <f t="shared" si="3"/>
        <v>-9.4948285609764808E-3</v>
      </c>
      <c r="G32" s="107"/>
    </row>
    <row r="33" spans="1:8" ht="14.5" x14ac:dyDescent="0.35">
      <c r="A33" s="97" t="s">
        <v>21</v>
      </c>
      <c r="B33" s="97">
        <v>187.7</v>
      </c>
      <c r="C33" s="97">
        <v>187.58</v>
      </c>
      <c r="D33" s="97">
        <f t="shared" si="2"/>
        <v>-0.11999999999997613</v>
      </c>
      <c r="E33" s="108">
        <f t="shared" si="3"/>
        <v>-6.3931806073508866E-4</v>
      </c>
      <c r="G33" s="107"/>
      <c r="H33" s="115"/>
    </row>
    <row r="34" spans="1:8" ht="14.5" x14ac:dyDescent="0.35">
      <c r="A34" s="97" t="s">
        <v>22</v>
      </c>
      <c r="B34" s="97">
        <v>5825.4</v>
      </c>
      <c r="C34" s="97">
        <v>5919.83</v>
      </c>
      <c r="D34" s="97">
        <f t="shared" si="2"/>
        <v>94.430000000000291</v>
      </c>
      <c r="E34" s="108">
        <f t="shared" si="3"/>
        <v>1.6210045662100509E-2</v>
      </c>
      <c r="G34" s="107"/>
      <c r="H34" s="115"/>
    </row>
    <row r="35" spans="1:8" ht="14.5" x14ac:dyDescent="0.35">
      <c r="A35" s="97" t="s">
        <v>14</v>
      </c>
      <c r="B35" s="97">
        <v>3385.75</v>
      </c>
      <c r="C35" s="97">
        <v>3374.83</v>
      </c>
      <c r="D35" s="97">
        <f t="shared" si="2"/>
        <v>-10.920000000000073</v>
      </c>
      <c r="E35" s="108">
        <f t="shared" si="3"/>
        <v>-3.2252824337296233E-3</v>
      </c>
      <c r="G35" s="107"/>
    </row>
    <row r="36" spans="1:8" ht="14.5" x14ac:dyDescent="0.35">
      <c r="A36" s="97" t="s">
        <v>16</v>
      </c>
      <c r="B36" s="170">
        <v>93849.25</v>
      </c>
      <c r="C36" s="170">
        <v>94806.68</v>
      </c>
      <c r="D36" s="97">
        <f t="shared" si="2"/>
        <v>957.42999999999302</v>
      </c>
      <c r="E36" s="108">
        <f t="shared" si="3"/>
        <v>1.0201786375490407E-2</v>
      </c>
      <c r="G36" s="107"/>
    </row>
    <row r="37" spans="1:8" ht="14.5" x14ac:dyDescent="0.35">
      <c r="A37" s="97" t="s">
        <v>18</v>
      </c>
      <c r="B37" s="170">
        <v>15479.25</v>
      </c>
      <c r="C37" s="170">
        <v>15490.82</v>
      </c>
      <c r="D37" s="97">
        <f t="shared" si="2"/>
        <v>11.569999999999709</v>
      </c>
      <c r="E37" s="108">
        <f t="shared" si="3"/>
        <v>7.4745223444286444E-4</v>
      </c>
      <c r="G37" s="107"/>
      <c r="H37" s="115"/>
    </row>
    <row r="38" spans="1:8" ht="14.5" x14ac:dyDescent="0.35">
      <c r="A38" s="97" t="s">
        <v>226</v>
      </c>
      <c r="B38" s="97">
        <v>1208.2</v>
      </c>
      <c r="C38" s="97">
        <v>1092.28</v>
      </c>
      <c r="D38" s="97">
        <f t="shared" si="2"/>
        <v>-115.92000000000007</v>
      </c>
      <c r="E38" s="108">
        <f t="shared" si="3"/>
        <v>-9.5944380069524965E-2</v>
      </c>
      <c r="G38" s="107"/>
    </row>
    <row r="39" spans="1:8" ht="14.5" x14ac:dyDescent="0.35">
      <c r="A39" s="97" t="s">
        <v>23</v>
      </c>
      <c r="B39" s="97">
        <v>3950.55</v>
      </c>
      <c r="C39" s="97">
        <v>4062.41</v>
      </c>
      <c r="D39" s="97">
        <f t="shared" si="2"/>
        <v>111.85999999999967</v>
      </c>
      <c r="E39" s="108">
        <f t="shared" si="3"/>
        <v>2.8315044740605654E-2</v>
      </c>
      <c r="G39" s="107"/>
      <c r="H39" s="115"/>
    </row>
    <row r="40" spans="1:8" ht="14.5" x14ac:dyDescent="0.35">
      <c r="A40" s="111" t="s">
        <v>107</v>
      </c>
      <c r="B40" s="112">
        <f>SUM(B4:B39)</f>
        <v>232118.18</v>
      </c>
      <c r="C40" s="112">
        <f>SUM(C4:C39)</f>
        <v>233401.63</v>
      </c>
      <c r="D40" s="113">
        <f t="shared" si="2"/>
        <v>1283.4500000000116</v>
      </c>
      <c r="E40" s="114">
        <f>D40/B40</f>
        <v>5.5292954649222726E-3</v>
      </c>
      <c r="G40" s="107"/>
    </row>
    <row r="41" spans="1:8" ht="14.5" x14ac:dyDescent="0.35">
      <c r="G41" s="107"/>
    </row>
    <row r="42" spans="1:8" s="106" customFormat="1" ht="28" x14ac:dyDescent="0.3">
      <c r="A42" s="103" t="s">
        <v>24</v>
      </c>
      <c r="B42" s="105" t="s">
        <v>176</v>
      </c>
      <c r="C42" s="105" t="s">
        <v>182</v>
      </c>
      <c r="D42" s="104" t="s">
        <v>172</v>
      </c>
      <c r="E42" s="104" t="s">
        <v>173</v>
      </c>
    </row>
    <row r="43" spans="1:8" x14ac:dyDescent="0.3">
      <c r="A43" s="97" t="s">
        <v>25</v>
      </c>
      <c r="B43" s="97">
        <v>568.20000000000005</v>
      </c>
      <c r="C43" s="97">
        <v>563.62</v>
      </c>
      <c r="D43" s="97">
        <f>C43-B43</f>
        <v>-4.5800000000000409</v>
      </c>
      <c r="E43" s="108">
        <f>D43/B43</f>
        <v>-8.0605420626540664E-3</v>
      </c>
    </row>
    <row r="44" spans="1:8" x14ac:dyDescent="0.3">
      <c r="A44" s="97" t="s">
        <v>26</v>
      </c>
      <c r="B44" s="97">
        <v>133.33000000000001</v>
      </c>
      <c r="C44" s="97">
        <v>120.77</v>
      </c>
      <c r="D44" s="97">
        <f t="shared" ref="D44:D54" si="4">C44-B44</f>
        <v>-12.560000000000016</v>
      </c>
      <c r="E44" s="108">
        <f t="shared" ref="E44:E51" si="5">D44/B44</f>
        <v>-9.4202355058876586E-2</v>
      </c>
    </row>
    <row r="45" spans="1:8" x14ac:dyDescent="0.3">
      <c r="A45" s="97" t="s">
        <v>27</v>
      </c>
      <c r="B45" s="99">
        <v>269.58</v>
      </c>
      <c r="C45" s="97">
        <v>290.74</v>
      </c>
      <c r="D45" s="97">
        <f t="shared" si="4"/>
        <v>21.160000000000025</v>
      </c>
      <c r="E45" s="108">
        <f t="shared" si="5"/>
        <v>7.8492469767787024E-2</v>
      </c>
    </row>
    <row r="46" spans="1:8" x14ac:dyDescent="0.3">
      <c r="A46" s="97" t="s">
        <v>28</v>
      </c>
      <c r="B46" s="97">
        <v>69.81</v>
      </c>
      <c r="C46" s="97">
        <v>63.99</v>
      </c>
      <c r="D46" s="97">
        <f t="shared" si="4"/>
        <v>-5.82</v>
      </c>
      <c r="E46" s="108">
        <f t="shared" si="5"/>
        <v>-8.3369144821658789E-2</v>
      </c>
    </row>
    <row r="47" spans="1:8" x14ac:dyDescent="0.3">
      <c r="A47" s="97" t="s">
        <v>33</v>
      </c>
      <c r="B47" s="97">
        <v>40.1</v>
      </c>
      <c r="C47" s="97">
        <v>42.28</v>
      </c>
      <c r="D47" s="97">
        <f t="shared" si="4"/>
        <v>2.1799999999999997</v>
      </c>
      <c r="E47" s="108">
        <f t="shared" si="5"/>
        <v>5.4364089775561085E-2</v>
      </c>
    </row>
    <row r="48" spans="1:8" x14ac:dyDescent="0.3">
      <c r="A48" s="97" t="s">
        <v>29</v>
      </c>
      <c r="B48" s="97">
        <v>244.16</v>
      </c>
      <c r="C48" s="97">
        <v>250.37</v>
      </c>
      <c r="D48" s="97">
        <f t="shared" si="4"/>
        <v>6.210000000000008</v>
      </c>
      <c r="E48" s="108">
        <f t="shared" si="5"/>
        <v>2.5434141546526901E-2</v>
      </c>
    </row>
    <row r="49" spans="1:5" x14ac:dyDescent="0.3">
      <c r="A49" s="98" t="s">
        <v>169</v>
      </c>
      <c r="B49" s="97">
        <v>284.66000000000003</v>
      </c>
      <c r="C49" s="97">
        <v>308.06</v>
      </c>
      <c r="D49" s="97">
        <f t="shared" ref="D49" si="6">C49-B49</f>
        <v>23.399999999999977</v>
      </c>
      <c r="E49" s="108">
        <f t="shared" ref="E49" si="7">D49/B49</f>
        <v>8.2203330288765461E-2</v>
      </c>
    </row>
    <row r="50" spans="1:5" x14ac:dyDescent="0.3">
      <c r="A50" s="97" t="s">
        <v>30</v>
      </c>
      <c r="B50" s="97">
        <v>281.76</v>
      </c>
      <c r="C50" s="97">
        <v>275.04000000000002</v>
      </c>
      <c r="D50" s="97">
        <f t="shared" si="4"/>
        <v>-6.7199999999999704</v>
      </c>
      <c r="E50" s="108">
        <f t="shared" si="5"/>
        <v>-2.3850085178875536E-2</v>
      </c>
    </row>
    <row r="51" spans="1:5" x14ac:dyDescent="0.3">
      <c r="A51" s="97" t="s">
        <v>31</v>
      </c>
      <c r="B51" s="97">
        <v>132.71</v>
      </c>
      <c r="C51" s="97">
        <v>131.22</v>
      </c>
      <c r="D51" s="97">
        <f t="shared" si="4"/>
        <v>-1.4900000000000091</v>
      </c>
      <c r="E51" s="108">
        <f t="shared" si="5"/>
        <v>-1.1227488508778607E-2</v>
      </c>
    </row>
    <row r="52" spans="1:5" x14ac:dyDescent="0.3">
      <c r="A52" s="111" t="s">
        <v>109</v>
      </c>
      <c r="B52" s="113">
        <f>SUM(B43:B51)</f>
        <v>2024.3100000000002</v>
      </c>
      <c r="C52" s="113">
        <f>SUM(C43:C51)</f>
        <v>2046.09</v>
      </c>
      <c r="D52" s="113">
        <f t="shared" si="4"/>
        <v>21.779999999999745</v>
      </c>
      <c r="E52" s="114">
        <f>D52/B52</f>
        <v>1.0759221660713894E-2</v>
      </c>
    </row>
    <row r="53" spans="1:5" x14ac:dyDescent="0.3">
      <c r="A53" s="116"/>
      <c r="E53" s="117"/>
    </row>
    <row r="54" spans="1:5" x14ac:dyDescent="0.3">
      <c r="A54" s="118" t="s">
        <v>108</v>
      </c>
      <c r="B54" s="112">
        <f>B40+B52</f>
        <v>234142.49</v>
      </c>
      <c r="C54" s="112">
        <f>C40+C52</f>
        <v>235447.72</v>
      </c>
      <c r="D54" s="113">
        <f t="shared" si="4"/>
        <v>1305.2300000000105</v>
      </c>
      <c r="E54" s="114">
        <f>D54/B54</f>
        <v>5.5745114865738826E-3</v>
      </c>
    </row>
    <row r="56" spans="1:5" x14ac:dyDescent="0.3">
      <c r="A56" s="119" t="s">
        <v>170</v>
      </c>
      <c r="B56" s="120"/>
      <c r="C56" s="121"/>
    </row>
    <row r="57" spans="1:5" x14ac:dyDescent="0.3">
      <c r="A57" s="119" t="s">
        <v>171</v>
      </c>
      <c r="B57" s="120"/>
      <c r="C57" s="121"/>
    </row>
    <row r="58" spans="1:5" x14ac:dyDescent="0.3">
      <c r="A58" s="119" t="s">
        <v>180</v>
      </c>
      <c r="B58" s="120"/>
      <c r="C58" s="121"/>
    </row>
    <row r="59" spans="1:5" x14ac:dyDescent="0.3">
      <c r="A59" s="119" t="s">
        <v>227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0"/>
  <sheetViews>
    <sheetView zoomScaleNormal="100" workbookViewId="0">
      <selection activeCell="D20" sqref="D20"/>
    </sheetView>
  </sheetViews>
  <sheetFormatPr defaultColWidth="8.90625" defaultRowHeight="14" x14ac:dyDescent="0.3"/>
  <cols>
    <col min="1" max="1" width="66.08984375" style="15" bestFit="1" customWidth="1"/>
    <col min="2" max="2" width="12" style="39" bestFit="1" customWidth="1"/>
    <col min="3" max="4" width="10.90625" style="15" bestFit="1" customWidth="1"/>
    <col min="5" max="5" width="27.08984375" style="15" bestFit="1" customWidth="1"/>
    <col min="6" max="6" width="16" style="15" bestFit="1" customWidth="1"/>
    <col min="7" max="7" width="22" style="15" bestFit="1" customWidth="1"/>
    <col min="8" max="8" width="12.54296875" style="15" bestFit="1" customWidth="1"/>
    <col min="9" max="9" width="12.08984375" style="15" bestFit="1" customWidth="1"/>
    <col min="10" max="10" width="16" style="15" bestFit="1" customWidth="1"/>
    <col min="11" max="11" width="30" style="15" bestFit="1" customWidth="1"/>
    <col min="12" max="12" width="22.90625" style="15" bestFit="1" customWidth="1"/>
    <col min="13" max="13" width="31.08984375" style="15" bestFit="1" customWidth="1"/>
    <col min="14" max="14" width="10" style="15" bestFit="1" customWidth="1"/>
    <col min="15" max="15" width="21" style="15" bestFit="1" customWidth="1"/>
    <col min="16" max="16" width="15.90625" style="15" bestFit="1" customWidth="1"/>
    <col min="17" max="17" width="23.90625" style="15" bestFit="1" customWidth="1"/>
    <col min="18" max="16384" width="8.90625" style="15"/>
  </cols>
  <sheetData>
    <row r="1" spans="1:4" ht="28.5" x14ac:dyDescent="0.35">
      <c r="A1" s="28" t="s">
        <v>135</v>
      </c>
      <c r="B1" s="38" t="s">
        <v>34</v>
      </c>
      <c r="D1"/>
    </row>
    <row r="2" spans="1:4" ht="14.5" x14ac:dyDescent="0.35">
      <c r="A2" s="19" t="s">
        <v>110</v>
      </c>
      <c r="B2" s="88">
        <v>58498.19</v>
      </c>
      <c r="C2" s="27"/>
      <c r="D2"/>
    </row>
    <row r="3" spans="1:4" ht="14.5" x14ac:dyDescent="0.35">
      <c r="A3" s="19" t="s">
        <v>87</v>
      </c>
      <c r="B3" s="88">
        <v>36323.03</v>
      </c>
      <c r="C3" s="27"/>
      <c r="D3"/>
    </row>
    <row r="4" spans="1:4" ht="14.5" x14ac:dyDescent="0.35">
      <c r="A4" s="19" t="s">
        <v>111</v>
      </c>
      <c r="B4" s="88">
        <v>14172.8</v>
      </c>
      <c r="C4" s="27"/>
      <c r="D4"/>
    </row>
    <row r="5" spans="1:4" ht="14.5" x14ac:dyDescent="0.35">
      <c r="A5" s="19" t="s">
        <v>124</v>
      </c>
      <c r="B5" s="88">
        <v>13872.46</v>
      </c>
      <c r="C5" s="27"/>
      <c r="D5"/>
    </row>
    <row r="6" spans="1:4" ht="14.5" x14ac:dyDescent="0.35">
      <c r="A6" s="19" t="s">
        <v>63</v>
      </c>
      <c r="B6" s="88">
        <v>11961.74</v>
      </c>
      <c r="C6" s="27"/>
      <c r="D6"/>
    </row>
    <row r="7" spans="1:4" ht="14.5" x14ac:dyDescent="0.35">
      <c r="A7" s="97" t="s">
        <v>64</v>
      </c>
      <c r="B7" s="88">
        <v>10771.9</v>
      </c>
      <c r="C7" s="27"/>
      <c r="D7"/>
    </row>
    <row r="8" spans="1:4" ht="14.5" x14ac:dyDescent="0.35">
      <c r="A8" s="19" t="s">
        <v>125</v>
      </c>
      <c r="B8" s="86">
        <v>4909.49</v>
      </c>
      <c r="C8" s="27"/>
      <c r="D8"/>
    </row>
    <row r="9" spans="1:4" ht="14.5" x14ac:dyDescent="0.35">
      <c r="A9" s="19" t="s">
        <v>174</v>
      </c>
      <c r="B9" s="86">
        <v>4567.8599999999997</v>
      </c>
      <c r="C9" s="27"/>
      <c r="D9"/>
    </row>
    <row r="10" spans="1:4" ht="14.5" x14ac:dyDescent="0.35">
      <c r="A10" s="19" t="s">
        <v>88</v>
      </c>
      <c r="B10" s="86">
        <v>3771.86</v>
      </c>
      <c r="C10" s="27"/>
      <c r="D10"/>
    </row>
    <row r="11" spans="1:4" ht="14.5" x14ac:dyDescent="0.35">
      <c r="A11" s="19" t="s">
        <v>126</v>
      </c>
      <c r="B11" s="86">
        <v>3724.14</v>
      </c>
      <c r="C11" s="27"/>
      <c r="D11"/>
    </row>
    <row r="12" spans="1:4" ht="14.5" x14ac:dyDescent="0.35">
      <c r="A12" s="19" t="s">
        <v>127</v>
      </c>
      <c r="B12" s="86">
        <v>3072.92</v>
      </c>
      <c r="C12" s="27"/>
      <c r="D12"/>
    </row>
    <row r="13" spans="1:4" ht="14.5" x14ac:dyDescent="0.35">
      <c r="A13" s="19" t="s">
        <v>89</v>
      </c>
      <c r="B13" s="86">
        <v>2576.3200000000002</v>
      </c>
      <c r="C13" s="27"/>
      <c r="D13"/>
    </row>
    <row r="14" spans="1:4" ht="14.5" x14ac:dyDescent="0.35">
      <c r="A14" s="19" t="s">
        <v>128</v>
      </c>
      <c r="B14" s="86">
        <v>2241.88</v>
      </c>
      <c r="C14" s="27"/>
      <c r="D14"/>
    </row>
    <row r="15" spans="1:4" ht="14.5" x14ac:dyDescent="0.35">
      <c r="A15" s="19" t="s">
        <v>166</v>
      </c>
      <c r="B15" s="86">
        <v>1909.1</v>
      </c>
      <c r="C15" s="27"/>
      <c r="D15"/>
    </row>
    <row r="16" spans="1:4" x14ac:dyDescent="0.3">
      <c r="A16" s="19" t="s">
        <v>92</v>
      </c>
      <c r="B16" s="86">
        <v>1724.18</v>
      </c>
      <c r="C16" s="27"/>
    </row>
    <row r="17" spans="1:4" x14ac:dyDescent="0.3">
      <c r="A17" s="19" t="s">
        <v>129</v>
      </c>
      <c r="B17" s="86">
        <v>1352.06</v>
      </c>
      <c r="C17" s="27"/>
    </row>
    <row r="18" spans="1:4" x14ac:dyDescent="0.3">
      <c r="A18" s="19" t="s">
        <v>130</v>
      </c>
      <c r="B18" s="86">
        <v>1180.5</v>
      </c>
      <c r="C18" s="27"/>
    </row>
    <row r="19" spans="1:4" x14ac:dyDescent="0.3">
      <c r="A19" s="19" t="s">
        <v>132</v>
      </c>
      <c r="B19" s="86">
        <v>1148.8800000000001</v>
      </c>
      <c r="C19" s="27"/>
    </row>
    <row r="20" spans="1:4" x14ac:dyDescent="0.3">
      <c r="A20" s="19" t="s">
        <v>91</v>
      </c>
      <c r="B20" s="86">
        <v>1093.8499999999999</v>
      </c>
      <c r="C20" s="27"/>
    </row>
    <row r="21" spans="1:4" x14ac:dyDescent="0.3">
      <c r="A21" s="19" t="s">
        <v>133</v>
      </c>
      <c r="B21" s="86">
        <v>1046.07</v>
      </c>
      <c r="C21" s="27"/>
    </row>
    <row r="22" spans="1:4" x14ac:dyDescent="0.3">
      <c r="A22" s="19" t="s">
        <v>131</v>
      </c>
      <c r="B22" s="86">
        <v>1040.32</v>
      </c>
      <c r="C22" s="81"/>
    </row>
    <row r="23" spans="1:4" x14ac:dyDescent="0.3">
      <c r="A23" s="19" t="s">
        <v>65</v>
      </c>
      <c r="B23" s="88">
        <v>33611.64</v>
      </c>
      <c r="C23" s="81"/>
      <c r="D23" s="37"/>
    </row>
    <row r="24" spans="1:4" x14ac:dyDescent="0.3">
      <c r="A24" s="8" t="s">
        <v>4</v>
      </c>
      <c r="B24" s="89">
        <v>215446.84</v>
      </c>
      <c r="C24" s="87"/>
      <c r="D24" s="37"/>
    </row>
    <row r="27" spans="1:4" x14ac:dyDescent="0.3">
      <c r="A27" s="30" t="s">
        <v>167</v>
      </c>
      <c r="B27" s="38" t="s">
        <v>34</v>
      </c>
    </row>
    <row r="28" spans="1:4" x14ac:dyDescent="0.3">
      <c r="A28" s="19" t="s">
        <v>112</v>
      </c>
      <c r="B28" s="86">
        <v>4967.43</v>
      </c>
      <c r="C28" s="87"/>
    </row>
    <row r="29" spans="1:4" x14ac:dyDescent="0.3">
      <c r="A29" s="19" t="s">
        <v>113</v>
      </c>
      <c r="B29" s="86">
        <v>4241.72</v>
      </c>
      <c r="C29" s="87"/>
    </row>
    <row r="30" spans="1:4" x14ac:dyDescent="0.3">
      <c r="A30" s="19" t="s">
        <v>114</v>
      </c>
      <c r="B30" s="86">
        <v>3160.59</v>
      </c>
      <c r="C30" s="87"/>
    </row>
    <row r="31" spans="1:4" x14ac:dyDescent="0.3">
      <c r="A31" s="19" t="s">
        <v>115</v>
      </c>
      <c r="B31" s="86">
        <v>1430.56</v>
      </c>
      <c r="C31" s="87"/>
    </row>
    <row r="32" spans="1:4" x14ac:dyDescent="0.3">
      <c r="A32" s="19" t="s">
        <v>116</v>
      </c>
      <c r="B32" s="86">
        <v>1361.87</v>
      </c>
      <c r="C32" s="87"/>
    </row>
    <row r="33" spans="1:3" x14ac:dyDescent="0.3">
      <c r="A33" s="19" t="s">
        <v>117</v>
      </c>
      <c r="B33" s="86">
        <v>1060.49</v>
      </c>
      <c r="C33" s="87"/>
    </row>
    <row r="34" spans="1:3" x14ac:dyDescent="0.3">
      <c r="A34" s="19" t="s">
        <v>118</v>
      </c>
      <c r="B34" s="86">
        <v>1024.76</v>
      </c>
      <c r="C34" s="87"/>
    </row>
    <row r="35" spans="1:3" x14ac:dyDescent="0.3">
      <c r="A35" s="19" t="s">
        <v>119</v>
      </c>
      <c r="B35" s="86">
        <v>998.01</v>
      </c>
      <c r="C35" s="87"/>
    </row>
    <row r="36" spans="1:3" x14ac:dyDescent="0.3">
      <c r="A36" s="19" t="s">
        <v>120</v>
      </c>
      <c r="B36" s="86">
        <v>852.86</v>
      </c>
      <c r="C36" s="87"/>
    </row>
    <row r="37" spans="1:3" x14ac:dyDescent="0.3">
      <c r="A37" s="19" t="s">
        <v>121</v>
      </c>
      <c r="B37" s="86">
        <v>391.48</v>
      </c>
      <c r="C37" s="87"/>
    </row>
    <row r="38" spans="1:3" x14ac:dyDescent="0.3">
      <c r="A38" s="19" t="s">
        <v>122</v>
      </c>
      <c r="B38" s="86">
        <v>296.98</v>
      </c>
      <c r="C38" s="87"/>
    </row>
    <row r="39" spans="1:3" x14ac:dyDescent="0.3">
      <c r="A39" s="19" t="s">
        <v>123</v>
      </c>
      <c r="B39" s="86">
        <v>214.13</v>
      </c>
      <c r="C39" s="87"/>
    </row>
    <row r="40" spans="1:3" x14ac:dyDescent="0.3">
      <c r="A40" s="8" t="s">
        <v>4</v>
      </c>
      <c r="B40" s="90">
        <v>20000.88</v>
      </c>
      <c r="C40" s="8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2"/>
  <sheetViews>
    <sheetView zoomScale="122" zoomScaleNormal="122" workbookViewId="0">
      <selection activeCell="I17" sqref="I17"/>
    </sheetView>
  </sheetViews>
  <sheetFormatPr defaultColWidth="8.90625" defaultRowHeight="14" x14ac:dyDescent="0.3"/>
  <cols>
    <col min="1" max="1" width="48.36328125" style="15" bestFit="1" customWidth="1"/>
    <col min="2" max="2" width="15.08984375" style="15" customWidth="1"/>
    <col min="3" max="3" width="14" style="15" bestFit="1" customWidth="1"/>
    <col min="4" max="4" width="13" style="15" customWidth="1"/>
    <col min="5" max="5" width="9.08984375" style="15" customWidth="1"/>
    <col min="6" max="6" width="12.08984375" style="15" customWidth="1"/>
    <col min="7" max="7" width="12.90625" style="15" bestFit="1" customWidth="1"/>
    <col min="8" max="16384" width="8.90625" style="15"/>
  </cols>
  <sheetData>
    <row r="1" spans="1:12" ht="42" x14ac:dyDescent="0.3">
      <c r="A1" s="21"/>
      <c r="B1" s="179" t="s">
        <v>136</v>
      </c>
      <c r="C1" s="180"/>
      <c r="D1" s="180" t="s">
        <v>137</v>
      </c>
      <c r="E1" s="180"/>
      <c r="F1" s="40" t="s">
        <v>4</v>
      </c>
      <c r="G1" s="41" t="s">
        <v>138</v>
      </c>
    </row>
    <row r="2" spans="1:12" x14ac:dyDescent="0.3">
      <c r="A2" s="19" t="s">
        <v>155</v>
      </c>
      <c r="B2" s="66">
        <v>5338.93</v>
      </c>
      <c r="C2" s="74">
        <f>B2/$F2</f>
        <v>0.98844728983417052</v>
      </c>
      <c r="D2" s="45">
        <v>62.4</v>
      </c>
      <c r="E2" s="74">
        <f>D2/$F2</f>
        <v>1.1552710165829526E-2</v>
      </c>
      <c r="F2" s="66">
        <v>5401.33</v>
      </c>
      <c r="G2" s="74">
        <f>F2/F$21</f>
        <v>2.294091044154116E-2</v>
      </c>
      <c r="I2" s="22"/>
      <c r="L2" s="22"/>
    </row>
    <row r="3" spans="1:12" x14ac:dyDescent="0.3">
      <c r="A3" s="19" t="s">
        <v>156</v>
      </c>
      <c r="B3" s="66">
        <v>9097.2900000000009</v>
      </c>
      <c r="C3" s="74">
        <f t="shared" ref="C3:E21" si="0">B3/$F3</f>
        <v>0.92719078403574529</v>
      </c>
      <c r="D3" s="45">
        <v>714.38</v>
      </c>
      <c r="E3" s="74">
        <f t="shared" si="0"/>
        <v>7.2809215964254811E-2</v>
      </c>
      <c r="F3" s="66">
        <v>9811.67</v>
      </c>
      <c r="G3" s="74">
        <f t="shared" ref="G3:G21" si="1">F3/F$21</f>
        <v>4.1672818130341259E-2</v>
      </c>
      <c r="I3" s="22"/>
      <c r="L3" s="22"/>
    </row>
    <row r="4" spans="1:12" x14ac:dyDescent="0.3">
      <c r="A4" s="19" t="s">
        <v>157</v>
      </c>
      <c r="B4" s="64">
        <v>17477.28</v>
      </c>
      <c r="C4" s="74">
        <f t="shared" si="0"/>
        <v>0.94855203899872009</v>
      </c>
      <c r="D4" s="45">
        <v>947.94</v>
      </c>
      <c r="E4" s="74">
        <f t="shared" si="0"/>
        <v>5.1447961001279768E-2</v>
      </c>
      <c r="F4" s="64">
        <v>18425.22</v>
      </c>
      <c r="G4" s="74">
        <f t="shared" si="1"/>
        <v>7.8256896335845622E-2</v>
      </c>
      <c r="I4" s="22"/>
      <c r="L4" s="22"/>
    </row>
    <row r="5" spans="1:12" x14ac:dyDescent="0.3">
      <c r="A5" s="19" t="s">
        <v>158</v>
      </c>
      <c r="B5" s="66">
        <v>3795.35</v>
      </c>
      <c r="C5" s="74">
        <f t="shared" si="0"/>
        <v>0.99400509135098902</v>
      </c>
      <c r="D5" s="45">
        <v>22.89</v>
      </c>
      <c r="E5" s="74">
        <f t="shared" si="0"/>
        <v>5.994908649011063E-3</v>
      </c>
      <c r="F5" s="66">
        <v>3818.24</v>
      </c>
      <c r="G5" s="74">
        <f t="shared" si="1"/>
        <v>1.6217098730184995E-2</v>
      </c>
      <c r="I5" s="22"/>
      <c r="L5" s="22"/>
    </row>
    <row r="6" spans="1:12" x14ac:dyDescent="0.3">
      <c r="A6" s="19" t="s">
        <v>43</v>
      </c>
      <c r="B6" s="64">
        <v>33633.980000000003</v>
      </c>
      <c r="C6" s="74">
        <f t="shared" si="0"/>
        <v>0.71929525533029248</v>
      </c>
      <c r="D6" s="64">
        <v>13125.65</v>
      </c>
      <c r="E6" s="74">
        <f t="shared" si="0"/>
        <v>0.28070474466970763</v>
      </c>
      <c r="F6" s="64">
        <v>46759.63</v>
      </c>
      <c r="G6" s="74">
        <f t="shared" si="1"/>
        <v>0.19860080463693225</v>
      </c>
      <c r="I6" s="22"/>
      <c r="L6" s="22"/>
    </row>
    <row r="7" spans="1:12" x14ac:dyDescent="0.3">
      <c r="A7" s="97" t="s">
        <v>44</v>
      </c>
      <c r="B7" s="64">
        <v>13375.34</v>
      </c>
      <c r="C7" s="74">
        <f t="shared" si="0"/>
        <v>0.95556639892436313</v>
      </c>
      <c r="D7" s="45">
        <v>621.95000000000005</v>
      </c>
      <c r="E7" s="74">
        <f t="shared" si="0"/>
        <v>4.4433601075636785E-2</v>
      </c>
      <c r="F7" s="58">
        <v>13997.29</v>
      </c>
      <c r="G7" s="155">
        <f t="shared" si="1"/>
        <v>5.9450279156111493E-2</v>
      </c>
      <c r="I7" s="22"/>
      <c r="L7" s="22"/>
    </row>
    <row r="8" spans="1:12" x14ac:dyDescent="0.3">
      <c r="A8" s="19" t="s">
        <v>45</v>
      </c>
      <c r="B8" s="64">
        <v>10059.9</v>
      </c>
      <c r="C8" s="74">
        <f t="shared" si="0"/>
        <v>0.96527471262162012</v>
      </c>
      <c r="D8" s="64">
        <v>361.9</v>
      </c>
      <c r="E8" s="74">
        <f t="shared" si="0"/>
        <v>3.4725287378379932E-2</v>
      </c>
      <c r="F8" s="58">
        <v>10421.799999999999</v>
      </c>
      <c r="G8" s="155">
        <f t="shared" si="1"/>
        <v>4.426420537898141E-2</v>
      </c>
      <c r="I8" s="22"/>
      <c r="L8" s="22"/>
    </row>
    <row r="9" spans="1:12" x14ac:dyDescent="0.3">
      <c r="A9" s="19" t="s">
        <v>159</v>
      </c>
      <c r="B9" s="66">
        <v>4866.24</v>
      </c>
      <c r="C9" s="74">
        <f t="shared" si="0"/>
        <v>0.97753350689422425</v>
      </c>
      <c r="D9" s="45">
        <v>111.84</v>
      </c>
      <c r="E9" s="74">
        <f t="shared" si="0"/>
        <v>2.2466493105775722E-2</v>
      </c>
      <c r="F9" s="59">
        <v>4978.08</v>
      </c>
      <c r="G9" s="155">
        <f t="shared" si="1"/>
        <v>2.1143253134103493E-2</v>
      </c>
      <c r="I9" s="22"/>
      <c r="L9" s="22"/>
    </row>
    <row r="10" spans="1:12" x14ac:dyDescent="0.3">
      <c r="A10" s="19" t="s">
        <v>46</v>
      </c>
      <c r="B10" s="64">
        <v>19871.439999999999</v>
      </c>
      <c r="C10" s="74">
        <f t="shared" si="0"/>
        <v>0.96567274861963026</v>
      </c>
      <c r="D10" s="45">
        <v>706.38</v>
      </c>
      <c r="E10" s="74">
        <f t="shared" si="0"/>
        <v>3.4327251380369739E-2</v>
      </c>
      <c r="F10" s="58">
        <v>20577.82</v>
      </c>
      <c r="G10" s="155">
        <f t="shared" si="1"/>
        <v>8.7399571161575859E-2</v>
      </c>
      <c r="I10" s="22"/>
      <c r="L10" s="22"/>
    </row>
    <row r="11" spans="1:12" x14ac:dyDescent="0.3">
      <c r="A11" s="19" t="s">
        <v>47</v>
      </c>
      <c r="B11" s="64">
        <v>15773.48</v>
      </c>
      <c r="C11" s="74">
        <f t="shared" si="0"/>
        <v>0.96731953995920616</v>
      </c>
      <c r="D11" s="45">
        <v>532.9</v>
      </c>
      <c r="E11" s="74">
        <f t="shared" si="0"/>
        <v>3.2680460040793849E-2</v>
      </c>
      <c r="F11" s="58">
        <v>16306.38</v>
      </c>
      <c r="G11" s="155">
        <f t="shared" si="1"/>
        <v>6.9257609367644246E-2</v>
      </c>
      <c r="I11" s="22"/>
      <c r="L11" s="22"/>
    </row>
    <row r="12" spans="1:12" x14ac:dyDescent="0.3">
      <c r="A12" s="19" t="s">
        <v>160</v>
      </c>
      <c r="B12" s="64">
        <v>10817.46</v>
      </c>
      <c r="C12" s="74">
        <f t="shared" si="0"/>
        <v>0.97301891985730493</v>
      </c>
      <c r="D12" s="45">
        <v>299.95999999999998</v>
      </c>
      <c r="E12" s="74">
        <f t="shared" si="0"/>
        <v>2.6981080142694975E-2</v>
      </c>
      <c r="F12" s="58">
        <v>11117.42</v>
      </c>
      <c r="G12" s="155">
        <f t="shared" si="1"/>
        <v>4.7218691796464672E-2</v>
      </c>
      <c r="I12" s="22"/>
      <c r="L12" s="22"/>
    </row>
    <row r="13" spans="1:12" x14ac:dyDescent="0.3">
      <c r="A13" s="19" t="s">
        <v>161</v>
      </c>
      <c r="B13" s="66">
        <v>6709.48</v>
      </c>
      <c r="C13" s="74">
        <f t="shared" si="0"/>
        <v>0.96939732333134421</v>
      </c>
      <c r="D13" s="45">
        <v>211.81</v>
      </c>
      <c r="E13" s="74">
        <f t="shared" si="0"/>
        <v>3.0602676668655699E-2</v>
      </c>
      <c r="F13" s="59">
        <v>6921.29</v>
      </c>
      <c r="G13" s="155">
        <f t="shared" si="1"/>
        <v>2.9396591956043126E-2</v>
      </c>
      <c r="I13" s="22"/>
      <c r="L13" s="22"/>
    </row>
    <row r="14" spans="1:12" x14ac:dyDescent="0.3">
      <c r="A14" s="19" t="s">
        <v>162</v>
      </c>
      <c r="B14" s="66">
        <v>9612.7199999999993</v>
      </c>
      <c r="C14" s="74">
        <f t="shared" si="0"/>
        <v>0.98384434070888394</v>
      </c>
      <c r="D14" s="45">
        <v>157.85</v>
      </c>
      <c r="E14" s="74">
        <f t="shared" si="0"/>
        <v>1.6155659291116075E-2</v>
      </c>
      <c r="F14" s="59">
        <v>9770.57</v>
      </c>
      <c r="G14" s="155">
        <f t="shared" si="1"/>
        <v>4.1498255306157708E-2</v>
      </c>
      <c r="I14" s="22"/>
      <c r="L14" s="22"/>
    </row>
    <row r="15" spans="1:12" x14ac:dyDescent="0.3">
      <c r="A15" s="19" t="s">
        <v>163</v>
      </c>
      <c r="B15" s="66">
        <v>3820.28</v>
      </c>
      <c r="C15" s="74">
        <f t="shared" si="0"/>
        <v>0.98690254147528533</v>
      </c>
      <c r="D15" s="45">
        <v>50.7</v>
      </c>
      <c r="E15" s="74">
        <f t="shared" si="0"/>
        <v>1.3097458524714672E-2</v>
      </c>
      <c r="F15" s="59">
        <v>3870.98</v>
      </c>
      <c r="G15" s="155">
        <f t="shared" si="1"/>
        <v>1.6441099784867245E-2</v>
      </c>
      <c r="I15" s="22"/>
      <c r="L15" s="22"/>
    </row>
    <row r="16" spans="1:12" x14ac:dyDescent="0.3">
      <c r="A16" s="19" t="s">
        <v>164</v>
      </c>
      <c r="B16" s="66">
        <v>6077.86</v>
      </c>
      <c r="C16" s="74">
        <f t="shared" si="0"/>
        <v>0.96811116809969944</v>
      </c>
      <c r="D16" s="45">
        <v>200.2</v>
      </c>
      <c r="E16" s="74">
        <f t="shared" si="0"/>
        <v>3.188883190030041E-2</v>
      </c>
      <c r="F16" s="59">
        <v>6278.06</v>
      </c>
      <c r="G16" s="155">
        <f t="shared" si="1"/>
        <v>2.6664620048510626E-2</v>
      </c>
      <c r="I16" s="22"/>
      <c r="L16" s="22"/>
    </row>
    <row r="17" spans="1:12" x14ac:dyDescent="0.3">
      <c r="A17" s="19" t="s">
        <v>48</v>
      </c>
      <c r="B17" s="64">
        <v>12971.55</v>
      </c>
      <c r="C17" s="74">
        <f t="shared" si="0"/>
        <v>0.95784579122490654</v>
      </c>
      <c r="D17" s="45">
        <v>570.87</v>
      </c>
      <c r="E17" s="74">
        <f t="shared" si="0"/>
        <v>4.215420877509337E-2</v>
      </c>
      <c r="F17" s="58">
        <v>13542.42</v>
      </c>
      <c r="G17" s="155">
        <f t="shared" si="1"/>
        <v>5.7518323150360345E-2</v>
      </c>
      <c r="I17" s="22"/>
      <c r="L17" s="22"/>
    </row>
    <row r="18" spans="1:12" x14ac:dyDescent="0.3">
      <c r="A18" s="19" t="s">
        <v>49</v>
      </c>
      <c r="B18" s="66">
        <v>7717.76</v>
      </c>
      <c r="C18" s="74">
        <f t="shared" si="0"/>
        <v>0.94395649690495442</v>
      </c>
      <c r="D18" s="45">
        <v>458.21</v>
      </c>
      <c r="E18" s="74">
        <f t="shared" si="0"/>
        <v>5.6043503095045598E-2</v>
      </c>
      <c r="F18" s="59">
        <v>8175.97</v>
      </c>
      <c r="G18" s="155">
        <f t="shared" si="1"/>
        <v>3.472555750948883E-2</v>
      </c>
      <c r="I18" s="22"/>
      <c r="L18" s="22"/>
    </row>
    <row r="19" spans="1:12" x14ac:dyDescent="0.3">
      <c r="A19" s="19" t="s">
        <v>50</v>
      </c>
      <c r="B19" s="64">
        <v>12711.21</v>
      </c>
      <c r="C19" s="74">
        <f t="shared" si="0"/>
        <v>0.96138489778599978</v>
      </c>
      <c r="D19" s="45">
        <v>510.56</v>
      </c>
      <c r="E19" s="74">
        <f t="shared" si="0"/>
        <v>3.8615102214000094E-2</v>
      </c>
      <c r="F19" s="58">
        <v>13221.77</v>
      </c>
      <c r="G19" s="155">
        <f t="shared" si="1"/>
        <v>5.6156435812782346E-2</v>
      </c>
      <c r="I19" s="22"/>
      <c r="L19" s="22"/>
    </row>
    <row r="20" spans="1:12" x14ac:dyDescent="0.3">
      <c r="A20" s="19" t="s">
        <v>51</v>
      </c>
      <c r="B20" s="64">
        <v>11716.89</v>
      </c>
      <c r="C20" s="74">
        <f t="shared" si="0"/>
        <v>0.97240604910792094</v>
      </c>
      <c r="D20" s="45">
        <v>332.49</v>
      </c>
      <c r="E20" s="74">
        <f t="shared" si="0"/>
        <v>2.7593950892079097E-2</v>
      </c>
      <c r="F20" s="58">
        <v>12049.38</v>
      </c>
      <c r="G20" s="155">
        <f t="shared" si="1"/>
        <v>5.117697816206327E-2</v>
      </c>
      <c r="I20" s="22"/>
      <c r="L20" s="22"/>
    </row>
    <row r="21" spans="1:12" x14ac:dyDescent="0.3">
      <c r="A21" s="30" t="s">
        <v>168</v>
      </c>
      <c r="B21" s="153">
        <v>215444.44</v>
      </c>
      <c r="C21" s="65">
        <f t="shared" si="0"/>
        <v>0.91505084917381241</v>
      </c>
      <c r="D21" s="153">
        <v>20000.88</v>
      </c>
      <c r="E21" s="65">
        <f t="shared" si="0"/>
        <v>8.4949150826187592E-2</v>
      </c>
      <c r="F21" s="153">
        <v>235445.32</v>
      </c>
      <c r="G21" s="65">
        <f t="shared" si="1"/>
        <v>1</v>
      </c>
      <c r="I21" s="22"/>
      <c r="L21" s="22"/>
    </row>
    <row r="23" spans="1:12" x14ac:dyDescent="0.3">
      <c r="A23" s="30" t="s">
        <v>139</v>
      </c>
      <c r="B23" s="32" t="s">
        <v>34</v>
      </c>
      <c r="C23" s="32" t="s">
        <v>62</v>
      </c>
    </row>
    <row r="24" spans="1:12" ht="14.5" x14ac:dyDescent="0.35">
      <c r="A24" s="29" t="s">
        <v>42</v>
      </c>
      <c r="B24" s="154">
        <v>69342.83</v>
      </c>
      <c r="C24" s="74">
        <f>B24/B26</f>
        <v>0.82339170578923815</v>
      </c>
      <c r="E24"/>
      <c r="F24"/>
      <c r="G24"/>
    </row>
    <row r="25" spans="1:12" ht="14.5" x14ac:dyDescent="0.35">
      <c r="A25" s="19" t="s">
        <v>41</v>
      </c>
      <c r="B25" s="64">
        <v>14873.26</v>
      </c>
      <c r="C25" s="74">
        <f>B25/B26</f>
        <v>0.17660829421076188</v>
      </c>
      <c r="E25"/>
      <c r="F25"/>
      <c r="G25"/>
    </row>
    <row r="26" spans="1:12" ht="14.5" x14ac:dyDescent="0.35">
      <c r="A26" s="19" t="s">
        <v>4</v>
      </c>
      <c r="B26" s="64">
        <v>84216.09</v>
      </c>
      <c r="C26" s="85">
        <v>1</v>
      </c>
      <c r="E26"/>
      <c r="F26"/>
      <c r="G26"/>
    </row>
    <row r="27" spans="1:12" ht="14.5" x14ac:dyDescent="0.35">
      <c r="B27" s="27"/>
      <c r="C27" s="27"/>
      <c r="E27"/>
      <c r="F27"/>
      <c r="G27"/>
    </row>
    <row r="28" spans="1:12" x14ac:dyDescent="0.3">
      <c r="B28" s="27"/>
      <c r="C28" s="27"/>
    </row>
    <row r="29" spans="1:12" ht="14.5" x14ac:dyDescent="0.35">
      <c r="A29" s="30" t="s">
        <v>69</v>
      </c>
      <c r="B29" s="96" t="s">
        <v>34</v>
      </c>
      <c r="C29" s="96" t="s">
        <v>62</v>
      </c>
      <c r="D29"/>
      <c r="E29"/>
      <c r="F29"/>
    </row>
    <row r="30" spans="1:12" ht="14.5" x14ac:dyDescent="0.35">
      <c r="A30" s="29" t="s">
        <v>42</v>
      </c>
      <c r="B30" s="64">
        <v>146101.60999999999</v>
      </c>
      <c r="C30" s="74">
        <f>B30/B32</f>
        <v>0.96609372407701855</v>
      </c>
      <c r="D30"/>
      <c r="E30"/>
      <c r="F30"/>
    </row>
    <row r="31" spans="1:12" ht="14.5" x14ac:dyDescent="0.35">
      <c r="A31" s="19" t="s">
        <v>41</v>
      </c>
      <c r="B31" s="66">
        <v>5127.62</v>
      </c>
      <c r="C31" s="74">
        <f>B31/B32</f>
        <v>3.3906275922981288E-2</v>
      </c>
      <c r="D31"/>
      <c r="E31"/>
      <c r="F31"/>
    </row>
    <row r="32" spans="1:12" ht="14.5" x14ac:dyDescent="0.35">
      <c r="A32" s="19" t="s">
        <v>4</v>
      </c>
      <c r="B32" s="64">
        <v>151229.23000000001</v>
      </c>
      <c r="C32" s="85">
        <f>B32/B32</f>
        <v>1</v>
      </c>
      <c r="D32"/>
      <c r="E32"/>
      <c r="F32"/>
    </row>
  </sheetData>
  <mergeCells count="2">
    <mergeCell ref="B1:C1"/>
    <mergeCell ref="D1:E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66"/>
  <sheetViews>
    <sheetView topLeftCell="A31" workbookViewId="0">
      <selection activeCell="Q18" sqref="Q16:Q18"/>
    </sheetView>
  </sheetViews>
  <sheetFormatPr defaultColWidth="8.90625" defaultRowHeight="14" x14ac:dyDescent="0.3"/>
  <cols>
    <col min="1" max="1" width="21.54296875" style="99" customWidth="1"/>
    <col min="2" max="2" width="10.7265625" style="99" bestFit="1" customWidth="1"/>
    <col min="3" max="3" width="11" style="99" bestFit="1" customWidth="1"/>
    <col min="4" max="4" width="9.90625" style="99" bestFit="1" customWidth="1"/>
    <col min="5" max="7" width="9" style="99" bestFit="1" customWidth="1"/>
    <col min="8" max="8" width="8.54296875" style="99" bestFit="1" customWidth="1"/>
    <col min="9" max="9" width="10.36328125" style="99" bestFit="1" customWidth="1"/>
    <col min="10" max="10" width="11" style="99" bestFit="1" customWidth="1"/>
    <col min="11" max="11" width="8.26953125" style="99" bestFit="1" customWidth="1"/>
    <col min="12" max="12" width="8.90625" style="99"/>
    <col min="13" max="16384" width="8.90625" style="15"/>
  </cols>
  <sheetData>
    <row r="1" spans="1:21" x14ac:dyDescent="0.3">
      <c r="A1" s="99" t="s">
        <v>66</v>
      </c>
    </row>
    <row r="2" spans="1:21" x14ac:dyDescent="0.3">
      <c r="A2" s="102" t="s">
        <v>204</v>
      </c>
    </row>
    <row r="3" spans="1:21" x14ac:dyDescent="0.3">
      <c r="A3" s="102" t="s">
        <v>203</v>
      </c>
    </row>
    <row r="5" spans="1:21" x14ac:dyDescent="0.3">
      <c r="B5" s="182" t="s">
        <v>34</v>
      </c>
      <c r="C5" s="182"/>
      <c r="D5" s="182"/>
      <c r="E5" s="182"/>
      <c r="F5" s="182"/>
    </row>
    <row r="6" spans="1:21" x14ac:dyDescent="0.3">
      <c r="B6" s="100" t="s">
        <v>0</v>
      </c>
      <c r="C6" s="100" t="s">
        <v>1</v>
      </c>
      <c r="D6" s="100" t="s">
        <v>2</v>
      </c>
      <c r="E6" s="100" t="s">
        <v>3</v>
      </c>
      <c r="F6" s="100" t="s">
        <v>4</v>
      </c>
    </row>
    <row r="7" spans="1:21" x14ac:dyDescent="0.3">
      <c r="A7" s="100" t="s">
        <v>72</v>
      </c>
      <c r="B7" s="122">
        <v>0.81830000000000003</v>
      </c>
      <c r="C7" s="122">
        <v>0.14480000000000001</v>
      </c>
      <c r="D7" s="122">
        <v>2.9499999999999998E-2</v>
      </c>
      <c r="E7" s="122">
        <v>7.3000000000000001E-3</v>
      </c>
      <c r="F7" s="122">
        <v>1</v>
      </c>
    </row>
    <row r="8" spans="1:21" x14ac:dyDescent="0.3">
      <c r="A8" s="123"/>
      <c r="B8" s="124"/>
      <c r="C8" s="124"/>
      <c r="D8" s="124"/>
      <c r="E8" s="124"/>
      <c r="F8" s="124"/>
    </row>
    <row r="9" spans="1:21" ht="14.5" x14ac:dyDescent="0.35">
      <c r="A9" s="125"/>
      <c r="B9" s="126"/>
      <c r="C9" s="126"/>
      <c r="D9" s="126"/>
      <c r="E9" s="126"/>
      <c r="F9" s="126"/>
      <c r="G9" s="126"/>
      <c r="H9" s="126"/>
      <c r="I9" s="126"/>
      <c r="J9" s="126"/>
    </row>
    <row r="10" spans="1:21" x14ac:dyDescent="0.3">
      <c r="B10" s="183" t="s">
        <v>34</v>
      </c>
      <c r="C10" s="183"/>
      <c r="D10" s="183"/>
      <c r="E10" s="183"/>
      <c r="F10" s="126"/>
      <c r="G10" s="126"/>
      <c r="H10" s="126"/>
      <c r="I10" s="126"/>
      <c r="J10" s="127"/>
    </row>
    <row r="11" spans="1:21" x14ac:dyDescent="0.3">
      <c r="A11" s="100" t="s">
        <v>72</v>
      </c>
      <c r="B11" s="100" t="s">
        <v>0</v>
      </c>
      <c r="C11" s="100" t="s">
        <v>1</v>
      </c>
      <c r="D11" s="100" t="s">
        <v>2</v>
      </c>
      <c r="E11" s="100" t="s">
        <v>3</v>
      </c>
      <c r="F11" s="128"/>
      <c r="G11" s="129"/>
      <c r="H11" s="128"/>
      <c r="I11" s="129"/>
      <c r="J11" s="128"/>
    </row>
    <row r="12" spans="1:21" x14ac:dyDescent="0.3">
      <c r="A12" s="97" t="s">
        <v>95</v>
      </c>
      <c r="B12" s="130">
        <v>0.33260000000000001</v>
      </c>
      <c r="C12" s="130">
        <v>0.34229999999999999</v>
      </c>
      <c r="D12" s="130">
        <v>0.44080000000000003</v>
      </c>
      <c r="E12" s="130">
        <v>0.12280000000000001</v>
      </c>
      <c r="F12" s="128"/>
      <c r="G12" s="129"/>
      <c r="H12" s="123"/>
      <c r="I12" s="129"/>
      <c r="J12" s="128"/>
      <c r="Q12" s="18"/>
      <c r="R12" s="18"/>
      <c r="S12" s="18"/>
      <c r="T12" s="18"/>
      <c r="U12" s="18"/>
    </row>
    <row r="13" spans="1:21" x14ac:dyDescent="0.3">
      <c r="A13" s="97" t="s">
        <v>94</v>
      </c>
      <c r="B13" s="130">
        <v>0.38030000000000003</v>
      </c>
      <c r="C13" s="130">
        <v>0.53710000000000002</v>
      </c>
      <c r="D13" s="130">
        <v>0.40150000000000002</v>
      </c>
      <c r="E13" s="130">
        <v>0.24890000000000001</v>
      </c>
      <c r="F13" s="128"/>
      <c r="G13" s="129"/>
      <c r="H13" s="128"/>
      <c r="I13" s="129"/>
      <c r="J13" s="128"/>
      <c r="Q13" s="18"/>
      <c r="R13" s="18"/>
      <c r="S13" s="18"/>
      <c r="T13" s="18"/>
      <c r="U13" s="18"/>
    </row>
    <row r="14" spans="1:21" x14ac:dyDescent="0.3">
      <c r="A14" s="97" t="s">
        <v>96</v>
      </c>
      <c r="B14" s="130">
        <f>B15-B13-B12</f>
        <v>0.28709999999999991</v>
      </c>
      <c r="C14" s="130">
        <f t="shared" ref="C14:E14" si="0">C15-C13-C12</f>
        <v>0.12059999999999998</v>
      </c>
      <c r="D14" s="130">
        <f t="shared" si="0"/>
        <v>0.15770000000000001</v>
      </c>
      <c r="E14" s="130">
        <f t="shared" si="0"/>
        <v>0.62829999999999997</v>
      </c>
      <c r="F14" s="128"/>
      <c r="G14" s="129"/>
      <c r="H14" s="128"/>
      <c r="I14" s="129"/>
      <c r="J14" s="128"/>
      <c r="Q14" s="18"/>
      <c r="R14" s="18"/>
      <c r="S14" s="18"/>
      <c r="T14" s="18"/>
      <c r="U14" s="18"/>
    </row>
    <row r="15" spans="1:21" x14ac:dyDescent="0.3">
      <c r="A15" s="97" t="s">
        <v>140</v>
      </c>
      <c r="B15" s="122">
        <v>1</v>
      </c>
      <c r="C15" s="122">
        <v>1</v>
      </c>
      <c r="D15" s="122">
        <v>1</v>
      </c>
      <c r="E15" s="122">
        <v>1</v>
      </c>
      <c r="Q15" s="18"/>
      <c r="R15" s="18"/>
      <c r="S15" s="18"/>
      <c r="T15" s="18"/>
      <c r="U15" s="18"/>
    </row>
    <row r="18" spans="1:22" x14ac:dyDescent="0.3">
      <c r="F18" s="131"/>
    </row>
    <row r="20" spans="1:22" x14ac:dyDescent="0.3">
      <c r="B20" s="131"/>
      <c r="C20" s="131"/>
      <c r="D20" s="131"/>
      <c r="E20" s="131"/>
      <c r="F20" s="131"/>
    </row>
    <row r="21" spans="1:22" x14ac:dyDescent="0.3">
      <c r="F21" s="131"/>
    </row>
    <row r="22" spans="1:22" customFormat="1" ht="14.5" x14ac:dyDescent="0.3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</row>
    <row r="23" spans="1:22" x14ac:dyDescent="0.3">
      <c r="A23" s="101"/>
      <c r="B23" s="182" t="s">
        <v>39</v>
      </c>
      <c r="C23" s="182"/>
      <c r="D23" s="182"/>
      <c r="E23" s="182"/>
    </row>
    <row r="24" spans="1:22" x14ac:dyDescent="0.3">
      <c r="A24" s="100" t="s">
        <v>106</v>
      </c>
      <c r="B24" s="132" t="s">
        <v>52</v>
      </c>
      <c r="C24" s="132" t="s">
        <v>53</v>
      </c>
      <c r="D24" s="132" t="s">
        <v>2</v>
      </c>
      <c r="E24" s="132" t="s">
        <v>4</v>
      </c>
    </row>
    <row r="25" spans="1:22" x14ac:dyDescent="0.3">
      <c r="A25" s="108" t="s">
        <v>39</v>
      </c>
      <c r="B25" s="130">
        <v>0.61260000000000003</v>
      </c>
      <c r="C25" s="130">
        <v>0.31830000000000003</v>
      </c>
      <c r="D25" s="130">
        <v>6.9099999999999995E-2</v>
      </c>
      <c r="E25" s="130">
        <v>1</v>
      </c>
    </row>
    <row r="26" spans="1:22" x14ac:dyDescent="0.3">
      <c r="P26" s="31"/>
      <c r="Q26" s="31"/>
      <c r="R26" s="31"/>
      <c r="S26" s="31"/>
      <c r="T26" s="31"/>
    </row>
    <row r="27" spans="1:22" x14ac:dyDescent="0.3">
      <c r="A27" s="123"/>
      <c r="B27" s="126"/>
      <c r="C27" s="126"/>
      <c r="D27" s="126"/>
      <c r="E27" s="126"/>
      <c r="F27" s="126"/>
      <c r="G27" s="126"/>
      <c r="H27" s="126"/>
      <c r="I27" s="126"/>
      <c r="P27" s="55"/>
      <c r="Q27" s="55"/>
      <c r="R27" s="55"/>
      <c r="S27" s="55"/>
      <c r="T27" s="55"/>
    </row>
    <row r="28" spans="1:22" x14ac:dyDescent="0.3">
      <c r="B28" s="184" t="s">
        <v>39</v>
      </c>
      <c r="C28" s="184"/>
      <c r="D28" s="184"/>
      <c r="E28" s="133"/>
      <c r="F28" s="126"/>
      <c r="G28" s="126"/>
      <c r="H28" s="126"/>
      <c r="I28" s="126"/>
      <c r="P28" s="56"/>
      <c r="Q28" s="57"/>
      <c r="R28" s="57"/>
      <c r="S28" s="57"/>
      <c r="T28" s="57"/>
    </row>
    <row r="29" spans="1:22" ht="14.5" x14ac:dyDescent="0.35">
      <c r="A29" s="100" t="s">
        <v>106</v>
      </c>
      <c r="B29" s="100" t="s">
        <v>52</v>
      </c>
      <c r="C29" s="100" t="s">
        <v>53</v>
      </c>
      <c r="D29" s="100" t="s">
        <v>2</v>
      </c>
      <c r="E29" s="127"/>
      <c r="F29" s="134"/>
      <c r="G29" s="129"/>
      <c r="H29" s="134"/>
      <c r="I29" s="124"/>
      <c r="P29"/>
      <c r="Q29" s="91"/>
      <c r="R29" s="91"/>
      <c r="S29" s="91"/>
      <c r="T29" s="91"/>
      <c r="U29"/>
      <c r="V29"/>
    </row>
    <row r="30" spans="1:22" ht="14.5" x14ac:dyDescent="0.35">
      <c r="A30" s="97" t="s">
        <v>95</v>
      </c>
      <c r="B30" s="130">
        <v>0.31419999999999998</v>
      </c>
      <c r="C30" s="130">
        <v>0.40939999999999999</v>
      </c>
      <c r="D30" s="130">
        <v>0.43169999999999997</v>
      </c>
      <c r="E30" s="124"/>
      <c r="F30" s="134"/>
      <c r="G30" s="129"/>
      <c r="H30" s="134"/>
      <c r="I30" s="124"/>
      <c r="P30"/>
      <c r="Q30" s="91"/>
      <c r="R30" s="91"/>
      <c r="S30" s="91"/>
      <c r="T30" s="91"/>
      <c r="U30"/>
      <c r="V30"/>
    </row>
    <row r="31" spans="1:22" ht="14.5" x14ac:dyDescent="0.35">
      <c r="A31" s="97" t="s">
        <v>94</v>
      </c>
      <c r="B31" s="130">
        <v>0.3589</v>
      </c>
      <c r="C31" s="130">
        <v>0.51329999999999998</v>
      </c>
      <c r="D31" s="130">
        <v>0.30940000000000001</v>
      </c>
      <c r="E31" s="124"/>
      <c r="F31" s="134"/>
      <c r="G31" s="129"/>
      <c r="H31" s="134"/>
      <c r="I31" s="124"/>
      <c r="P31"/>
      <c r="Q31" s="91"/>
      <c r="R31" s="91"/>
      <c r="S31" s="91"/>
      <c r="T31" s="91"/>
      <c r="U31"/>
      <c r="V31"/>
    </row>
    <row r="32" spans="1:22" ht="14.5" x14ac:dyDescent="0.35">
      <c r="A32" s="97" t="s">
        <v>96</v>
      </c>
      <c r="B32" s="130">
        <f>B33-B31-B30</f>
        <v>0.32690000000000002</v>
      </c>
      <c r="C32" s="130">
        <f t="shared" ref="C32:D32" si="1">C33-C31-C30</f>
        <v>7.7300000000000035E-2</v>
      </c>
      <c r="D32" s="130">
        <f t="shared" si="1"/>
        <v>0.25890000000000002</v>
      </c>
      <c r="E32" s="124"/>
      <c r="F32" s="134"/>
      <c r="G32" s="129"/>
      <c r="H32" s="134"/>
      <c r="I32" s="124"/>
      <c r="P32"/>
      <c r="Q32" s="91"/>
      <c r="R32" s="91"/>
      <c r="S32" s="91"/>
      <c r="T32" s="91"/>
      <c r="U32"/>
      <c r="V32"/>
    </row>
    <row r="33" spans="1:22" ht="14.5" x14ac:dyDescent="0.35">
      <c r="A33" s="97" t="s">
        <v>4</v>
      </c>
      <c r="B33" s="122">
        <v>1</v>
      </c>
      <c r="C33" s="122">
        <v>1</v>
      </c>
      <c r="D33" s="122">
        <v>1</v>
      </c>
      <c r="E33" s="123"/>
      <c r="P33"/>
      <c r="Q33"/>
      <c r="R33"/>
      <c r="S33"/>
      <c r="T33"/>
      <c r="U33"/>
      <c r="V33"/>
    </row>
    <row r="37" spans="1:22" x14ac:dyDescent="0.3">
      <c r="F37" s="131"/>
    </row>
    <row r="44" spans="1:22" ht="14.5" x14ac:dyDescent="0.35">
      <c r="A44" s="107"/>
      <c r="B44" s="182" t="s">
        <v>34</v>
      </c>
      <c r="C44" s="182"/>
      <c r="D44" s="182"/>
      <c r="E44" s="182"/>
      <c r="F44" s="182"/>
      <c r="G44" s="182"/>
      <c r="H44" s="182"/>
      <c r="I44" s="182"/>
      <c r="J44" s="182"/>
      <c r="K44" s="182"/>
    </row>
    <row r="45" spans="1:22" x14ac:dyDescent="0.3">
      <c r="A45" s="100" t="s">
        <v>72</v>
      </c>
      <c r="B45" s="182" t="s">
        <v>0</v>
      </c>
      <c r="C45" s="182"/>
      <c r="D45" s="182" t="s">
        <v>1</v>
      </c>
      <c r="E45" s="182"/>
      <c r="F45" s="182" t="s">
        <v>2</v>
      </c>
      <c r="G45" s="182"/>
      <c r="H45" s="182" t="s">
        <v>3</v>
      </c>
      <c r="I45" s="182"/>
      <c r="J45" s="182" t="s">
        <v>4</v>
      </c>
      <c r="K45" s="182"/>
    </row>
    <row r="46" spans="1:22" x14ac:dyDescent="0.3">
      <c r="A46" s="97" t="s">
        <v>95</v>
      </c>
      <c r="B46" s="110">
        <v>64083.67</v>
      </c>
      <c r="C46" s="130">
        <v>0.81089999999999995</v>
      </c>
      <c r="D46" s="110">
        <v>11673.67</v>
      </c>
      <c r="E46" s="130">
        <v>0.1477</v>
      </c>
      <c r="F46" s="109">
        <v>3064.37</v>
      </c>
      <c r="G46" s="130">
        <v>3.8800000000000001E-2</v>
      </c>
      <c r="H46" s="110">
        <v>210.76</v>
      </c>
      <c r="I46" s="130">
        <v>2.7000000000000001E-3</v>
      </c>
      <c r="J46" s="110">
        <v>79032.47</v>
      </c>
      <c r="K46" s="122">
        <v>1</v>
      </c>
    </row>
    <row r="47" spans="1:22" x14ac:dyDescent="0.3">
      <c r="A47" s="97" t="s">
        <v>94</v>
      </c>
      <c r="B47" s="110">
        <v>73271.429999999993</v>
      </c>
      <c r="C47" s="130">
        <v>0.77290000000000003</v>
      </c>
      <c r="D47" s="110">
        <v>18316.91</v>
      </c>
      <c r="E47" s="130">
        <v>0.19320000000000001</v>
      </c>
      <c r="F47" s="109">
        <v>2791.23</v>
      </c>
      <c r="G47" s="130">
        <v>2.9399999999999999E-2</v>
      </c>
      <c r="H47" s="98">
        <v>427.11</v>
      </c>
      <c r="I47" s="130">
        <v>4.4999999999999997E-3</v>
      </c>
      <c r="J47" s="110">
        <v>94806.68</v>
      </c>
      <c r="K47" s="122">
        <v>1</v>
      </c>
    </row>
    <row r="48" spans="1:22" x14ac:dyDescent="0.3">
      <c r="A48" s="97" t="s">
        <v>96</v>
      </c>
      <c r="B48" s="110">
        <f>B49-B46-B47</f>
        <v>55323.530000000013</v>
      </c>
      <c r="C48" s="130">
        <v>0.89798432263563344</v>
      </c>
      <c r="D48" s="109">
        <v>4109.9900000000016</v>
      </c>
      <c r="E48" s="130">
        <v>6.6711335776824573E-2</v>
      </c>
      <c r="F48" s="109">
        <v>1096.98</v>
      </c>
      <c r="G48" s="130">
        <v>1.7805639702398544E-2</v>
      </c>
      <c r="H48" s="109">
        <v>1078.0700000000002</v>
      </c>
      <c r="I48" s="130">
        <v>1.7498701885143578E-2</v>
      </c>
      <c r="J48" s="110">
        <f>J49-J46-J47</f>
        <v>61608.570000000007</v>
      </c>
      <c r="K48" s="122">
        <v>1</v>
      </c>
    </row>
    <row r="49" spans="1:11" x14ac:dyDescent="0.3">
      <c r="A49" s="97" t="s">
        <v>140</v>
      </c>
      <c r="B49" s="110">
        <v>192678.63</v>
      </c>
      <c r="C49" s="130">
        <v>0.81830000000000003</v>
      </c>
      <c r="D49" s="110">
        <v>34100.57</v>
      </c>
      <c r="E49" s="130">
        <v>0.14480000000000001</v>
      </c>
      <c r="F49" s="109">
        <v>6952.58</v>
      </c>
      <c r="G49" s="130">
        <v>2.9499999999999998E-2</v>
      </c>
      <c r="H49" s="109">
        <v>1715.94</v>
      </c>
      <c r="I49" s="130">
        <v>7.3000000000000001E-3</v>
      </c>
      <c r="J49" s="110">
        <v>235447.72</v>
      </c>
      <c r="K49" s="122">
        <v>1</v>
      </c>
    </row>
    <row r="50" spans="1:11" x14ac:dyDescent="0.3">
      <c r="B50" s="102"/>
      <c r="C50" s="102"/>
      <c r="D50" s="102"/>
      <c r="E50" s="102"/>
      <c r="F50" s="102"/>
      <c r="G50" s="102"/>
      <c r="H50" s="102"/>
      <c r="I50" s="102"/>
      <c r="J50" s="102"/>
    </row>
    <row r="51" spans="1:11" x14ac:dyDescent="0.3">
      <c r="B51" s="102"/>
      <c r="C51" s="102"/>
      <c r="D51" s="102"/>
      <c r="E51" s="102"/>
      <c r="F51" s="102"/>
      <c r="G51" s="102"/>
      <c r="H51" s="102"/>
      <c r="I51" s="102"/>
      <c r="J51" s="102"/>
    </row>
    <row r="52" spans="1:11" x14ac:dyDescent="0.3">
      <c r="B52" s="181" t="s">
        <v>39</v>
      </c>
      <c r="C52" s="181"/>
      <c r="D52" s="181"/>
      <c r="E52" s="181"/>
      <c r="F52" s="181"/>
      <c r="G52" s="181"/>
      <c r="H52" s="181"/>
      <c r="I52" s="181"/>
      <c r="J52" s="102"/>
    </row>
    <row r="53" spans="1:11" x14ac:dyDescent="0.3">
      <c r="A53" s="100" t="s">
        <v>106</v>
      </c>
      <c r="B53" s="181" t="s">
        <v>52</v>
      </c>
      <c r="C53" s="181"/>
      <c r="D53" s="181" t="s">
        <v>53</v>
      </c>
      <c r="E53" s="181"/>
      <c r="F53" s="181" t="s">
        <v>2</v>
      </c>
      <c r="G53" s="181"/>
      <c r="H53" s="181" t="s">
        <v>4</v>
      </c>
      <c r="I53" s="181"/>
      <c r="J53" s="102"/>
    </row>
    <row r="54" spans="1:11" x14ac:dyDescent="0.3">
      <c r="A54" s="97" t="s">
        <v>95</v>
      </c>
      <c r="B54" s="135">
        <v>54227</v>
      </c>
      <c r="C54" s="130">
        <v>0.54579999999999995</v>
      </c>
      <c r="D54" s="135">
        <v>36717</v>
      </c>
      <c r="E54" s="130">
        <v>0.36959999999999998</v>
      </c>
      <c r="F54" s="136">
        <v>8403</v>
      </c>
      <c r="G54" s="130">
        <v>8.4599999999999995E-2</v>
      </c>
      <c r="H54" s="135">
        <v>99347</v>
      </c>
      <c r="I54" s="122">
        <v>1</v>
      </c>
      <c r="J54" s="102"/>
    </row>
    <row r="55" spans="1:11" x14ac:dyDescent="0.3">
      <c r="A55" s="97" t="s">
        <v>94</v>
      </c>
      <c r="B55" s="135">
        <v>61942</v>
      </c>
      <c r="C55" s="130">
        <v>0.54339999999999999</v>
      </c>
      <c r="D55" s="135">
        <v>46033</v>
      </c>
      <c r="E55" s="130">
        <v>0.40379999999999999</v>
      </c>
      <c r="F55" s="136">
        <v>6024</v>
      </c>
      <c r="G55" s="130">
        <v>5.28E-2</v>
      </c>
      <c r="H55" s="135">
        <v>113999</v>
      </c>
      <c r="I55" s="122">
        <v>1</v>
      </c>
      <c r="J55" s="102"/>
    </row>
    <row r="56" spans="1:11" x14ac:dyDescent="0.3">
      <c r="A56" s="97" t="s">
        <v>96</v>
      </c>
      <c r="B56" s="135">
        <f>B57-B54-B55</f>
        <v>56431</v>
      </c>
      <c r="C56" s="130">
        <v>0.82489999999999997</v>
      </c>
      <c r="D56" s="136">
        <f>D57-D54-D55</f>
        <v>6935</v>
      </c>
      <c r="E56" s="130">
        <v>0.1014</v>
      </c>
      <c r="F56" s="136">
        <f>F57-F54-F55</f>
        <v>5040</v>
      </c>
      <c r="G56" s="130">
        <v>7.3700000000000002E-2</v>
      </c>
      <c r="H56" s="135">
        <f>H57-H54-H55</f>
        <v>68406</v>
      </c>
      <c r="I56" s="122">
        <v>1</v>
      </c>
      <c r="J56" s="102"/>
    </row>
    <row r="57" spans="1:11" x14ac:dyDescent="0.3">
      <c r="A57" s="97" t="s">
        <v>140</v>
      </c>
      <c r="B57" s="135">
        <v>172600</v>
      </c>
      <c r="C57" s="130">
        <v>0.61260000000000003</v>
      </c>
      <c r="D57" s="135">
        <v>89685</v>
      </c>
      <c r="E57" s="130">
        <v>0.31830000000000003</v>
      </c>
      <c r="F57" s="135">
        <v>19467</v>
      </c>
      <c r="G57" s="130">
        <v>6.9099999999999995E-2</v>
      </c>
      <c r="H57" s="135">
        <v>281752</v>
      </c>
      <c r="I57" s="122">
        <f t="shared" ref="I57" si="2">C57+E57+G57</f>
        <v>1</v>
      </c>
      <c r="J57" s="102"/>
    </row>
    <row r="59" spans="1:11" x14ac:dyDescent="0.3">
      <c r="G59" s="131"/>
    </row>
    <row r="60" spans="1:11" ht="14.5" x14ac:dyDescent="0.35">
      <c r="A60" s="107"/>
      <c r="C60" s="131"/>
      <c r="G60" s="172"/>
      <c r="H60" s="107"/>
      <c r="I60" s="107"/>
      <c r="J60" s="107"/>
    </row>
    <row r="61" spans="1:11" ht="14.5" x14ac:dyDescent="0.35">
      <c r="A61" s="107"/>
      <c r="C61" s="131"/>
      <c r="G61" s="137"/>
      <c r="H61" s="107"/>
      <c r="I61" s="107"/>
      <c r="J61" s="107"/>
    </row>
    <row r="62" spans="1:11" ht="14.5" x14ac:dyDescent="0.35">
      <c r="A62" s="107"/>
      <c r="C62" s="131"/>
      <c r="G62" s="137"/>
      <c r="H62" s="107"/>
      <c r="I62" s="107"/>
      <c r="J62" s="107"/>
    </row>
    <row r="63" spans="1:11" ht="14.5" x14ac:dyDescent="0.35">
      <c r="A63" s="107"/>
      <c r="G63" s="137"/>
      <c r="H63" s="107"/>
      <c r="I63" s="107"/>
      <c r="J63" s="107"/>
    </row>
    <row r="64" spans="1:11" ht="14.5" x14ac:dyDescent="0.35">
      <c r="A64" s="107"/>
      <c r="B64" s="107"/>
      <c r="C64" s="137"/>
      <c r="D64" s="137"/>
      <c r="E64" s="137"/>
      <c r="F64" s="137"/>
      <c r="G64" s="137"/>
      <c r="H64" s="107"/>
      <c r="I64" s="107"/>
      <c r="J64" s="107"/>
    </row>
    <row r="65" spans="1:10" ht="14.5" x14ac:dyDescent="0.35">
      <c r="A65" s="107"/>
      <c r="B65" s="107"/>
      <c r="C65" s="107"/>
      <c r="D65" s="107"/>
      <c r="E65" s="107"/>
      <c r="F65" s="107"/>
      <c r="G65" s="107"/>
      <c r="H65" s="107"/>
      <c r="I65" s="107"/>
      <c r="J65" s="107"/>
    </row>
    <row r="66" spans="1:10" ht="14.5" x14ac:dyDescent="0.35">
      <c r="A66" s="107"/>
      <c r="B66" s="107"/>
      <c r="C66" s="107"/>
      <c r="D66" s="107"/>
      <c r="E66" s="107"/>
      <c r="F66" s="107"/>
      <c r="G66" s="107"/>
      <c r="H66" s="107"/>
      <c r="I66" s="107"/>
      <c r="J66" s="107"/>
    </row>
  </sheetData>
  <mergeCells count="15">
    <mergeCell ref="J45:K45"/>
    <mergeCell ref="B44:K44"/>
    <mergeCell ref="B5:F5"/>
    <mergeCell ref="B10:E10"/>
    <mergeCell ref="B23:E23"/>
    <mergeCell ref="B28:D28"/>
    <mergeCell ref="B53:C53"/>
    <mergeCell ref="D53:E53"/>
    <mergeCell ref="F53:G53"/>
    <mergeCell ref="H53:I53"/>
    <mergeCell ref="B45:C45"/>
    <mergeCell ref="D45:E45"/>
    <mergeCell ref="F45:G45"/>
    <mergeCell ref="H45:I45"/>
    <mergeCell ref="B52:I5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2"/>
  <sheetViews>
    <sheetView workbookViewId="0">
      <selection activeCell="M19" sqref="M19"/>
    </sheetView>
  </sheetViews>
  <sheetFormatPr defaultColWidth="8.90625" defaultRowHeight="14" x14ac:dyDescent="0.3"/>
  <cols>
    <col min="1" max="1" width="51.36328125" style="15" bestFit="1" customWidth="1"/>
    <col min="2" max="2" width="20.1796875" style="99" bestFit="1" customWidth="1"/>
    <col min="3" max="8" width="15.7265625" style="15" customWidth="1"/>
    <col min="9" max="16384" width="8.90625" style="15"/>
  </cols>
  <sheetData>
    <row r="1" spans="1:10" x14ac:dyDescent="0.3">
      <c r="A1" s="15" t="s">
        <v>68</v>
      </c>
    </row>
    <row r="3" spans="1:10" ht="56" x14ac:dyDescent="0.3">
      <c r="B3" s="138" t="s">
        <v>70</v>
      </c>
      <c r="C3" s="92" t="s">
        <v>73</v>
      </c>
      <c r="D3" s="92" t="s">
        <v>71</v>
      </c>
      <c r="E3" s="27"/>
      <c r="F3" s="27"/>
      <c r="G3" s="27"/>
    </row>
    <row r="4" spans="1:10" x14ac:dyDescent="0.3">
      <c r="A4" s="30" t="s">
        <v>39</v>
      </c>
      <c r="B4" s="136">
        <v>7970</v>
      </c>
      <c r="C4" s="69">
        <v>7027</v>
      </c>
      <c r="D4" s="68">
        <v>28426</v>
      </c>
      <c r="E4" s="82"/>
      <c r="F4" s="82"/>
      <c r="G4" s="27"/>
    </row>
    <row r="5" spans="1:10" x14ac:dyDescent="0.3">
      <c r="A5" s="30" t="s">
        <v>62</v>
      </c>
      <c r="B5" s="122">
        <v>2.8299999999999999E-2</v>
      </c>
      <c r="C5" s="70">
        <v>2.4899999999999999E-2</v>
      </c>
      <c r="D5" s="70">
        <v>0.1009</v>
      </c>
      <c r="E5" s="27"/>
      <c r="F5" s="27"/>
      <c r="G5" s="27"/>
    </row>
    <row r="6" spans="1:10" x14ac:dyDescent="0.3">
      <c r="B6" s="139"/>
      <c r="C6" s="93"/>
      <c r="D6" s="93"/>
      <c r="E6" s="93"/>
      <c r="F6" s="27"/>
      <c r="G6" s="27"/>
    </row>
    <row r="7" spans="1:10" x14ac:dyDescent="0.3">
      <c r="B7" s="139"/>
      <c r="C7" s="93"/>
      <c r="D7" s="93"/>
      <c r="E7" s="93"/>
      <c r="F7" s="27"/>
      <c r="G7" s="27"/>
    </row>
    <row r="8" spans="1:10" x14ac:dyDescent="0.3">
      <c r="A8" s="99"/>
      <c r="B8" s="162" t="s">
        <v>67</v>
      </c>
      <c r="C8" s="27"/>
      <c r="D8" s="27"/>
      <c r="E8" s="27"/>
      <c r="F8" s="27"/>
      <c r="G8" s="27"/>
    </row>
    <row r="9" spans="1:10" x14ac:dyDescent="0.3">
      <c r="B9" s="140" t="s">
        <v>205</v>
      </c>
      <c r="C9" s="27"/>
      <c r="D9" s="27"/>
      <c r="E9" s="27"/>
    </row>
    <row r="10" spans="1:10" x14ac:dyDescent="0.3">
      <c r="A10" s="30" t="s">
        <v>39</v>
      </c>
      <c r="B10" s="136">
        <v>1431</v>
      </c>
      <c r="C10" s="82"/>
      <c r="D10" s="27"/>
      <c r="E10" s="27"/>
    </row>
    <row r="11" spans="1:10" x14ac:dyDescent="0.3">
      <c r="A11" s="30" t="s">
        <v>62</v>
      </c>
      <c r="B11" s="130">
        <v>0.50600000000000001</v>
      </c>
      <c r="C11" s="93"/>
      <c r="D11" s="27"/>
      <c r="E11" s="27"/>
    </row>
    <row r="12" spans="1:10" ht="14.5" x14ac:dyDescent="0.35">
      <c r="B12" s="102"/>
      <c r="C12" s="27"/>
      <c r="D12" s="27"/>
      <c r="E12" s="27"/>
      <c r="F12" s="27"/>
      <c r="G12" s="27"/>
      <c r="H12"/>
      <c r="I12"/>
    </row>
    <row r="13" spans="1:10" ht="14.5" x14ac:dyDescent="0.35">
      <c r="A13" s="15" t="s">
        <v>74</v>
      </c>
      <c r="B13" s="141"/>
      <c r="C13" s="82"/>
      <c r="D13" s="82"/>
      <c r="E13" s="82"/>
      <c r="F13" s="27"/>
      <c r="G13" s="27"/>
      <c r="H13"/>
      <c r="I13"/>
    </row>
    <row r="14" spans="1:10" ht="14.5" x14ac:dyDescent="0.35">
      <c r="A14" s="15" t="s">
        <v>40</v>
      </c>
      <c r="B14" s="142">
        <v>42156</v>
      </c>
      <c r="C14" s="83">
        <v>42522</v>
      </c>
      <c r="D14" s="83">
        <v>42887</v>
      </c>
      <c r="E14" s="83">
        <v>43252</v>
      </c>
      <c r="F14" s="83">
        <v>43617</v>
      </c>
      <c r="G14" s="83">
        <v>43983</v>
      </c>
      <c r="H14" s="83">
        <v>44256</v>
      </c>
      <c r="I14"/>
      <c r="J14"/>
    </row>
    <row r="15" spans="1:10" ht="14.5" x14ac:dyDescent="0.35">
      <c r="A15" s="30" t="s">
        <v>70</v>
      </c>
      <c r="B15" s="143">
        <v>3.2099999999999997E-2</v>
      </c>
      <c r="C15" s="70">
        <v>2.92E-2</v>
      </c>
      <c r="D15" s="70">
        <v>2.7699999999999999E-2</v>
      </c>
      <c r="E15" s="70">
        <v>2.58E-2</v>
      </c>
      <c r="F15" s="70">
        <v>2.93E-2</v>
      </c>
      <c r="G15" s="70">
        <v>2.8799999999999999E-2</v>
      </c>
      <c r="H15" s="70">
        <v>2.8299999999999999E-2</v>
      </c>
      <c r="I15"/>
      <c r="J15"/>
    </row>
    <row r="16" spans="1:10" ht="14.5" x14ac:dyDescent="0.35">
      <c r="A16" s="83" t="s">
        <v>177</v>
      </c>
      <c r="B16" s="122">
        <v>0.08</v>
      </c>
      <c r="C16" s="70">
        <v>0.08</v>
      </c>
      <c r="D16" s="70">
        <v>0.08</v>
      </c>
      <c r="E16" s="70">
        <v>0.08</v>
      </c>
      <c r="F16" s="70">
        <v>0.08</v>
      </c>
      <c r="G16" s="70">
        <v>0.08</v>
      </c>
      <c r="H16" s="70">
        <v>0.08</v>
      </c>
      <c r="I16"/>
      <c r="J16"/>
    </row>
    <row r="17" spans="1:9" x14ac:dyDescent="0.3">
      <c r="C17" s="82"/>
      <c r="D17" s="82"/>
      <c r="E17" s="82"/>
      <c r="F17" s="82"/>
      <c r="G17" s="82"/>
      <c r="H17" s="82"/>
    </row>
    <row r="18" spans="1:9" ht="14.5" x14ac:dyDescent="0.35">
      <c r="A18" s="15" t="s">
        <v>40</v>
      </c>
      <c r="B18" s="142">
        <v>42156</v>
      </c>
      <c r="C18" s="83">
        <v>42522</v>
      </c>
      <c r="D18" s="83">
        <v>42887</v>
      </c>
      <c r="E18" s="83">
        <v>43252</v>
      </c>
      <c r="F18" s="83">
        <v>43617</v>
      </c>
      <c r="G18" s="83">
        <v>43983</v>
      </c>
      <c r="H18" s="83">
        <v>44256</v>
      </c>
      <c r="I18"/>
    </row>
    <row r="19" spans="1:9" ht="14.5" x14ac:dyDescent="0.35">
      <c r="A19" s="30" t="s">
        <v>73</v>
      </c>
      <c r="B19" s="143">
        <v>2.0199999999999999E-2</v>
      </c>
      <c r="C19" s="70">
        <v>1.9699999999999999E-2</v>
      </c>
      <c r="D19" s="70">
        <v>2.06E-2</v>
      </c>
      <c r="E19" s="70">
        <v>2.1299999999999999E-2</v>
      </c>
      <c r="F19" s="70">
        <v>2.4299999999999999E-2</v>
      </c>
      <c r="G19" s="70">
        <v>2.52E-2</v>
      </c>
      <c r="H19" s="70">
        <v>2.4899999999999999E-2</v>
      </c>
      <c r="I19"/>
    </row>
    <row r="20" spans="1:9" ht="14.5" x14ac:dyDescent="0.35">
      <c r="A20" s="83" t="s">
        <v>177</v>
      </c>
      <c r="B20" s="122">
        <v>0.03</v>
      </c>
      <c r="C20" s="70">
        <v>0.03</v>
      </c>
      <c r="D20" s="70">
        <v>0.03</v>
      </c>
      <c r="E20" s="70">
        <v>0.03</v>
      </c>
      <c r="F20" s="70">
        <v>0.03</v>
      </c>
      <c r="G20" s="70">
        <v>0.03</v>
      </c>
      <c r="H20" s="70">
        <v>0.03</v>
      </c>
      <c r="I20"/>
    </row>
    <row r="21" spans="1:9" ht="14.5" x14ac:dyDescent="0.35">
      <c r="A21" s="94"/>
      <c r="B21" s="107"/>
      <c r="C21" s="95"/>
      <c r="D21" s="95"/>
      <c r="E21" s="95"/>
      <c r="F21" s="95"/>
      <c r="G21" s="95"/>
      <c r="H21" s="95"/>
      <c r="I21"/>
    </row>
    <row r="22" spans="1:9" ht="14.5" x14ac:dyDescent="0.35">
      <c r="A22" s="15" t="s">
        <v>40</v>
      </c>
      <c r="B22" s="142">
        <v>42156</v>
      </c>
      <c r="C22" s="83">
        <v>42522</v>
      </c>
      <c r="D22" s="83">
        <v>42887</v>
      </c>
      <c r="E22" s="83">
        <v>43252</v>
      </c>
      <c r="F22" s="83">
        <v>43617</v>
      </c>
      <c r="G22" s="83">
        <v>43983</v>
      </c>
      <c r="H22" s="83">
        <v>44256</v>
      </c>
      <c r="I22"/>
    </row>
    <row r="23" spans="1:9" ht="14.5" x14ac:dyDescent="0.35">
      <c r="A23" s="30" t="s">
        <v>178</v>
      </c>
      <c r="B23" s="143">
        <v>9.2299999999999993E-2</v>
      </c>
      <c r="C23" s="70">
        <v>9.1200000000000003E-2</v>
      </c>
      <c r="D23" s="70">
        <v>9.35E-2</v>
      </c>
      <c r="E23" s="70">
        <v>9.7600000000000006E-2</v>
      </c>
      <c r="F23" s="70">
        <v>9.9900000000000003E-2</v>
      </c>
      <c r="G23" s="70">
        <v>0.10100000000000001</v>
      </c>
      <c r="H23" s="70">
        <v>0.1009</v>
      </c>
      <c r="I23"/>
    </row>
    <row r="24" spans="1:9" ht="14.5" x14ac:dyDescent="0.35">
      <c r="A24" s="83" t="s">
        <v>177</v>
      </c>
      <c r="B24" s="122">
        <v>0.1</v>
      </c>
      <c r="C24" s="70">
        <v>0.1</v>
      </c>
      <c r="D24" s="70">
        <v>0.1</v>
      </c>
      <c r="E24" s="70">
        <v>0.1</v>
      </c>
      <c r="F24" s="70">
        <v>0.1</v>
      </c>
      <c r="G24" s="70">
        <v>0.1</v>
      </c>
      <c r="H24" s="70">
        <v>0.1</v>
      </c>
      <c r="I24"/>
    </row>
    <row r="25" spans="1:9" ht="14.5" x14ac:dyDescent="0.35">
      <c r="B25" s="144"/>
      <c r="C25" s="82"/>
      <c r="D25" s="82"/>
      <c r="E25" s="82"/>
      <c r="F25" s="82"/>
      <c r="G25" s="82"/>
      <c r="H25" s="82"/>
      <c r="I25"/>
    </row>
    <row r="26" spans="1:9" ht="14.5" x14ac:dyDescent="0.35">
      <c r="A26" s="15" t="s">
        <v>67</v>
      </c>
      <c r="B26" s="142">
        <v>42156</v>
      </c>
      <c r="C26" s="83">
        <v>42522</v>
      </c>
      <c r="D26" s="83">
        <v>42887</v>
      </c>
      <c r="E26" s="83">
        <v>43252</v>
      </c>
      <c r="F26" s="83">
        <v>43617</v>
      </c>
      <c r="G26" s="83">
        <v>43983</v>
      </c>
      <c r="H26" s="83">
        <v>44256</v>
      </c>
      <c r="I26"/>
    </row>
    <row r="27" spans="1:9" ht="28.5" x14ac:dyDescent="0.35">
      <c r="A27" s="42" t="s">
        <v>154</v>
      </c>
      <c r="B27" s="143">
        <v>0.42253521126760563</v>
      </c>
      <c r="C27" s="70">
        <v>0.44199706314243759</v>
      </c>
      <c r="D27" s="70">
        <v>0.45630609352857815</v>
      </c>
      <c r="E27" s="70">
        <v>0.47016274864376129</v>
      </c>
      <c r="F27" s="70">
        <v>0.47081881533101044</v>
      </c>
      <c r="G27" s="70">
        <v>0.49719999999999998</v>
      </c>
      <c r="H27" s="70">
        <v>0.50600000000000001</v>
      </c>
      <c r="I27"/>
    </row>
    <row r="28" spans="1:9" ht="14.5" x14ac:dyDescent="0.35">
      <c r="A28" s="83" t="s">
        <v>177</v>
      </c>
      <c r="B28" s="122">
        <v>0.5</v>
      </c>
      <c r="C28" s="70">
        <v>0.5</v>
      </c>
      <c r="D28" s="70">
        <v>0.5</v>
      </c>
      <c r="E28" s="70">
        <v>0.5</v>
      </c>
      <c r="F28" s="70">
        <v>0.5</v>
      </c>
      <c r="G28" s="70">
        <v>0.5</v>
      </c>
      <c r="H28" s="70">
        <v>0.5</v>
      </c>
      <c r="I28"/>
    </row>
    <row r="29" spans="1:9" ht="14.5" x14ac:dyDescent="0.35">
      <c r="C29" s="27"/>
      <c r="D29" s="27"/>
      <c r="E29" s="27"/>
      <c r="F29" s="27"/>
      <c r="G29" s="27"/>
      <c r="H29" s="27"/>
      <c r="I29"/>
    </row>
    <row r="31" spans="1:9" ht="14.5" x14ac:dyDescent="0.35">
      <c r="F31"/>
      <c r="G31"/>
      <c r="H31"/>
    </row>
    <row r="32" spans="1:9" ht="14.5" x14ac:dyDescent="0.35">
      <c r="F32"/>
      <c r="G32"/>
      <c r="H32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4"/>
  <sheetViews>
    <sheetView zoomScale="122" zoomScaleNormal="122" workbookViewId="0">
      <selection activeCell="L16" sqref="L16"/>
    </sheetView>
  </sheetViews>
  <sheetFormatPr defaultColWidth="8.90625" defaultRowHeight="14" x14ac:dyDescent="0.3"/>
  <cols>
    <col min="1" max="1" width="22.08984375" style="27" bestFit="1" customWidth="1"/>
    <col min="2" max="2" width="12.54296875" style="27" bestFit="1" customWidth="1"/>
    <col min="3" max="3" width="14.08984375" style="27" customWidth="1"/>
    <col min="4" max="4" width="11.54296875" style="27" bestFit="1" customWidth="1"/>
    <col min="5" max="5" width="8.26953125" style="27" bestFit="1" customWidth="1"/>
    <col min="6" max="6" width="10.08984375" style="102" bestFit="1" customWidth="1"/>
    <col min="7" max="7" width="8.26953125" style="102" bestFit="1" customWidth="1"/>
    <col min="8" max="8" width="10.08984375" style="102" bestFit="1" customWidth="1"/>
    <col min="9" max="9" width="8.26953125" style="102" bestFit="1" customWidth="1"/>
    <col min="10" max="10" width="8" style="27" customWidth="1"/>
    <col min="11" max="11" width="9.08984375" style="27" bestFit="1" customWidth="1"/>
    <col min="12" max="17" width="8.90625" style="27"/>
    <col min="18" max="18" width="10.08984375" style="27" bestFit="1" customWidth="1"/>
    <col min="19" max="19" width="8.90625" style="27"/>
    <col min="20" max="20" width="17" style="27" bestFit="1" customWidth="1"/>
    <col min="21" max="21" width="11.08984375" style="27" customWidth="1"/>
    <col min="22" max="22" width="11" style="27" bestFit="1" customWidth="1"/>
    <col min="23" max="23" width="8.90625" style="27"/>
    <col min="24" max="24" width="11.08984375" style="27" bestFit="1" customWidth="1"/>
    <col min="25" max="25" width="9.08984375" style="27" bestFit="1" customWidth="1"/>
    <col min="26" max="16384" width="8.90625" style="27"/>
  </cols>
  <sheetData>
    <row r="1" spans="1:28" ht="43.4" customHeight="1" x14ac:dyDescent="0.35">
      <c r="A1" s="186" t="s">
        <v>103</v>
      </c>
      <c r="B1" s="186" t="s">
        <v>34</v>
      </c>
      <c r="C1" s="186" t="s">
        <v>104</v>
      </c>
      <c r="D1" s="186" t="s">
        <v>94</v>
      </c>
      <c r="E1" s="186"/>
      <c r="F1" s="185" t="s">
        <v>95</v>
      </c>
      <c r="G1" s="185"/>
      <c r="H1" s="185" t="s">
        <v>96</v>
      </c>
      <c r="I1" s="185"/>
      <c r="J1" s="5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8" ht="14.5" x14ac:dyDescent="0.35">
      <c r="A2" s="186"/>
      <c r="B2" s="186"/>
      <c r="C2" s="186"/>
      <c r="D2" s="61" t="s">
        <v>34</v>
      </c>
      <c r="E2" s="61" t="s">
        <v>62</v>
      </c>
      <c r="F2" s="145" t="s">
        <v>34</v>
      </c>
      <c r="G2" s="145" t="s">
        <v>62</v>
      </c>
      <c r="H2" s="145" t="s">
        <v>34</v>
      </c>
      <c r="I2" s="140" t="s">
        <v>62</v>
      </c>
      <c r="J2" s="54"/>
      <c r="Q2" s="27" t="s">
        <v>40</v>
      </c>
      <c r="R2" s="63"/>
      <c r="S2" s="63"/>
      <c r="T2" s="63"/>
      <c r="U2" s="63"/>
      <c r="V2" s="63"/>
      <c r="W2" s="63"/>
      <c r="X2" s="63"/>
      <c r="Y2" s="63"/>
      <c r="Z2" s="63"/>
      <c r="AA2" s="63"/>
    </row>
    <row r="3" spans="1:28" ht="14.5" x14ac:dyDescent="0.35">
      <c r="A3" s="33" t="s">
        <v>56</v>
      </c>
      <c r="B3" s="71">
        <v>26567.33</v>
      </c>
      <c r="C3" s="72">
        <v>0.11283749105746278</v>
      </c>
      <c r="D3" s="73">
        <v>7655.62</v>
      </c>
      <c r="E3" s="72">
        <f>D3/B3</f>
        <v>0.28815917896152904</v>
      </c>
      <c r="F3" s="146">
        <v>16109.47</v>
      </c>
      <c r="G3" s="72">
        <f>F3/B3</f>
        <v>0.6063639063466294</v>
      </c>
      <c r="H3" s="109">
        <v>2802.24</v>
      </c>
      <c r="I3" s="72">
        <f>H3/B3</f>
        <v>0.10547691469184144</v>
      </c>
      <c r="J3" s="63"/>
      <c r="K3" s="75"/>
      <c r="L3" s="76"/>
      <c r="M3" s="76"/>
      <c r="N3" s="76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</row>
    <row r="4" spans="1:28" ht="14.5" x14ac:dyDescent="0.35">
      <c r="A4" s="33" t="s">
        <v>57</v>
      </c>
      <c r="B4" s="71">
        <v>131305.98000000001</v>
      </c>
      <c r="C4" s="72">
        <v>0.55768635177269932</v>
      </c>
      <c r="D4" s="71">
        <v>54842.66</v>
      </c>
      <c r="E4" s="72">
        <f t="shared" ref="E4:E9" si="0">D4/B4</f>
        <v>0.41767069557685033</v>
      </c>
      <c r="F4" s="146">
        <v>39899.31</v>
      </c>
      <c r="G4" s="72">
        <f t="shared" ref="G4:G9" si="1">F4/B4</f>
        <v>0.30386514003398774</v>
      </c>
      <c r="H4" s="146">
        <v>36564.01</v>
      </c>
      <c r="I4" s="72">
        <f t="shared" ref="I4:I9" si="2">H4/B4</f>
        <v>0.27846416438916188</v>
      </c>
      <c r="J4" s="63"/>
      <c r="K4" s="75"/>
      <c r="L4" s="76"/>
      <c r="M4" s="76"/>
      <c r="N4" s="76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</row>
    <row r="5" spans="1:28" ht="14.5" x14ac:dyDescent="0.35">
      <c r="A5" s="33" t="s">
        <v>58</v>
      </c>
      <c r="B5" s="71">
        <v>45187.88</v>
      </c>
      <c r="C5" s="72">
        <v>0.19192320061540624</v>
      </c>
      <c r="D5" s="71">
        <v>14785.03</v>
      </c>
      <c r="E5" s="72">
        <f t="shared" si="0"/>
        <v>0.32719016692086467</v>
      </c>
      <c r="F5" s="146">
        <v>16516.18</v>
      </c>
      <c r="G5" s="72">
        <f t="shared" si="1"/>
        <v>0.36550021820010148</v>
      </c>
      <c r="H5" s="146">
        <v>13886.67</v>
      </c>
      <c r="I5" s="72">
        <f t="shared" si="2"/>
        <v>0.30730961487903397</v>
      </c>
      <c r="J5" s="63"/>
      <c r="K5" s="75"/>
      <c r="L5" s="76"/>
      <c r="M5" s="76"/>
      <c r="N5" s="76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ht="14.5" x14ac:dyDescent="0.35">
      <c r="A6" s="33" t="s">
        <v>59</v>
      </c>
      <c r="B6" s="71">
        <v>25716.99</v>
      </c>
      <c r="C6" s="72">
        <v>0.10922590373778095</v>
      </c>
      <c r="D6" s="71">
        <v>12763.78</v>
      </c>
      <c r="E6" s="72">
        <f t="shared" si="0"/>
        <v>0.49631702621496526</v>
      </c>
      <c r="F6" s="109">
        <v>5851.7</v>
      </c>
      <c r="G6" s="72">
        <f t="shared" si="1"/>
        <v>0.22754218125838208</v>
      </c>
      <c r="H6" s="109">
        <v>7101.51</v>
      </c>
      <c r="I6" s="72">
        <f t="shared" si="2"/>
        <v>0.27614079252665258</v>
      </c>
      <c r="J6" s="63"/>
      <c r="K6" s="75"/>
      <c r="L6" s="76"/>
      <c r="M6" s="76"/>
      <c r="N6" s="76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</row>
    <row r="7" spans="1:28" ht="14.5" x14ac:dyDescent="0.35">
      <c r="A7" s="98" t="s">
        <v>60</v>
      </c>
      <c r="B7" s="73">
        <v>3129.94</v>
      </c>
      <c r="C7" s="72">
        <v>1.3293566826639902E-2</v>
      </c>
      <c r="D7" s="73">
        <v>2041.75</v>
      </c>
      <c r="E7" s="72">
        <f t="shared" si="0"/>
        <v>0.65232879863511761</v>
      </c>
      <c r="F7" s="146">
        <v>448.11</v>
      </c>
      <c r="G7" s="72">
        <f t="shared" si="1"/>
        <v>0.14316887863665118</v>
      </c>
      <c r="H7" s="146">
        <v>640.08000000000004</v>
      </c>
      <c r="I7" s="72">
        <f t="shared" si="2"/>
        <v>0.20450232272823121</v>
      </c>
      <c r="J7" s="63"/>
      <c r="K7" s="75"/>
      <c r="L7" s="76"/>
      <c r="M7" s="76"/>
      <c r="N7" s="76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</row>
    <row r="8" spans="1:28" ht="14.5" x14ac:dyDescent="0.35">
      <c r="A8" s="33" t="s">
        <v>61</v>
      </c>
      <c r="B8" s="73">
        <v>3539.6</v>
      </c>
      <c r="C8" s="72">
        <v>1.5033485990010861E-2</v>
      </c>
      <c r="D8" s="73">
        <v>2717.87</v>
      </c>
      <c r="E8" s="72">
        <f t="shared" si="0"/>
        <v>0.76784664933890834</v>
      </c>
      <c r="F8" s="146">
        <v>207.7</v>
      </c>
      <c r="G8" s="72">
        <f t="shared" si="1"/>
        <v>5.867894677364674E-2</v>
      </c>
      <c r="H8" s="146">
        <v>614.05999999999995</v>
      </c>
      <c r="I8" s="72">
        <f t="shared" si="2"/>
        <v>0.17348287942140353</v>
      </c>
      <c r="J8" s="63"/>
      <c r="K8" s="75"/>
      <c r="L8" s="76"/>
      <c r="M8" s="76"/>
      <c r="N8" s="76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</row>
    <row r="9" spans="1:28" ht="14.5" x14ac:dyDescent="0.35">
      <c r="A9" s="33" t="s">
        <v>4</v>
      </c>
      <c r="B9" s="71">
        <v>235447.72</v>
      </c>
      <c r="C9" s="72">
        <v>1</v>
      </c>
      <c r="D9" s="71">
        <v>94806.71</v>
      </c>
      <c r="E9" s="72">
        <f t="shared" si="0"/>
        <v>0.4026656533348465</v>
      </c>
      <c r="F9" s="146">
        <v>79032.469999999987</v>
      </c>
      <c r="G9" s="72">
        <f t="shared" si="1"/>
        <v>0.33566886950529817</v>
      </c>
      <c r="H9" s="146">
        <v>61608.57</v>
      </c>
      <c r="I9" s="72">
        <f t="shared" si="2"/>
        <v>0.26166560457667631</v>
      </c>
      <c r="J9" s="63"/>
      <c r="K9" s="75"/>
      <c r="L9" s="76"/>
      <c r="M9" s="76"/>
      <c r="N9" s="76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</row>
    <row r="10" spans="1:28" ht="14.5" x14ac:dyDescent="0.35"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</row>
    <row r="11" spans="1:28" ht="14.25" customHeight="1" x14ac:dyDescent="0.35">
      <c r="B11" s="186" t="s">
        <v>34</v>
      </c>
      <c r="C11" s="186" t="s">
        <v>104</v>
      </c>
      <c r="D11" s="186" t="s">
        <v>94</v>
      </c>
      <c r="E11" s="186"/>
      <c r="F11" s="185" t="s">
        <v>95</v>
      </c>
      <c r="G11" s="185"/>
      <c r="H11" s="185" t="s">
        <v>96</v>
      </c>
      <c r="I11" s="185"/>
      <c r="J11" s="5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</row>
    <row r="12" spans="1:28" ht="14.5" x14ac:dyDescent="0.35">
      <c r="B12" s="186"/>
      <c r="C12" s="186"/>
      <c r="D12" s="61" t="s">
        <v>34</v>
      </c>
      <c r="E12" s="61" t="s">
        <v>62</v>
      </c>
      <c r="F12" s="145" t="s">
        <v>34</v>
      </c>
      <c r="G12" s="145" t="s">
        <v>62</v>
      </c>
      <c r="H12" s="145" t="s">
        <v>34</v>
      </c>
      <c r="I12" s="140" t="s">
        <v>62</v>
      </c>
      <c r="J12" s="54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</row>
    <row r="13" spans="1:28" ht="14.5" x14ac:dyDescent="0.35">
      <c r="A13" s="45" t="s">
        <v>75</v>
      </c>
      <c r="B13" s="77">
        <v>157873.31</v>
      </c>
      <c r="C13" s="70">
        <v>0.67052384283016198</v>
      </c>
      <c r="D13" s="77">
        <v>62498.280000000006</v>
      </c>
      <c r="E13" s="70">
        <f>D13/B13</f>
        <v>0.39587616171473194</v>
      </c>
      <c r="F13" s="77">
        <v>56008.78</v>
      </c>
      <c r="G13" s="70">
        <f>F13/B13</f>
        <v>0.35477041686146948</v>
      </c>
      <c r="H13" s="77">
        <v>39366.25</v>
      </c>
      <c r="I13" s="70">
        <f>H13/B13</f>
        <v>0.24935342142379863</v>
      </c>
      <c r="J13" s="78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</row>
    <row r="14" spans="1:28" ht="14.5" x14ac:dyDescent="0.35">
      <c r="A14" s="63"/>
      <c r="B14" s="63"/>
      <c r="C14" s="63"/>
      <c r="D14" s="63"/>
      <c r="E14" s="63"/>
      <c r="F14" s="147"/>
      <c r="G14" s="148"/>
      <c r="H14" s="148"/>
      <c r="I14" s="148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</row>
    <row r="15" spans="1:28" ht="14.5" x14ac:dyDescent="0.35">
      <c r="B15" s="79"/>
      <c r="C15" s="76"/>
      <c r="D15" s="79"/>
      <c r="E15" s="76"/>
      <c r="F15" s="149"/>
      <c r="G15" s="150"/>
      <c r="H15" s="149"/>
      <c r="I15" s="150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</row>
    <row r="16" spans="1:28" ht="14.5" x14ac:dyDescent="0.35">
      <c r="A16" s="63"/>
      <c r="B16" s="63"/>
      <c r="C16" s="63"/>
      <c r="D16" s="80"/>
      <c r="E16" s="63"/>
      <c r="F16" s="148"/>
      <c r="G16" s="148"/>
      <c r="H16" s="148"/>
      <c r="I16" s="148"/>
      <c r="J16" s="63"/>
      <c r="K16" s="63"/>
      <c r="L16" s="63"/>
    </row>
    <row r="17" spans="1:12" ht="14.5" x14ac:dyDescent="0.35">
      <c r="A17" s="63"/>
      <c r="B17" s="63"/>
      <c r="C17" s="63"/>
      <c r="D17" s="63"/>
      <c r="E17" s="63"/>
      <c r="F17" s="148"/>
      <c r="G17" s="148"/>
      <c r="H17" s="148"/>
      <c r="I17" s="148"/>
      <c r="J17" s="63"/>
      <c r="K17" s="63"/>
      <c r="L17" s="63"/>
    </row>
    <row r="18" spans="1:12" ht="14.5" x14ac:dyDescent="0.35">
      <c r="A18" s="63"/>
      <c r="B18" s="63"/>
      <c r="C18" s="63"/>
      <c r="D18" s="63"/>
      <c r="E18" s="63"/>
      <c r="F18" s="148"/>
      <c r="G18" s="148"/>
      <c r="H18" s="148"/>
      <c r="I18" s="148"/>
      <c r="J18" s="63"/>
      <c r="K18" s="63"/>
      <c r="L18" s="63"/>
    </row>
    <row r="19" spans="1:12" x14ac:dyDescent="0.3">
      <c r="B19" s="81"/>
      <c r="C19" s="81"/>
      <c r="D19" s="81"/>
      <c r="F19" s="151"/>
      <c r="G19" s="151"/>
    </row>
    <row r="20" spans="1:12" x14ac:dyDescent="0.3">
      <c r="D20" s="81"/>
      <c r="E20" s="81"/>
      <c r="F20" s="151"/>
      <c r="G20" s="151"/>
    </row>
    <row r="21" spans="1:12" x14ac:dyDescent="0.3">
      <c r="D21" s="81"/>
      <c r="E21" s="81"/>
      <c r="F21" s="151"/>
      <c r="G21" s="151"/>
    </row>
    <row r="22" spans="1:12" x14ac:dyDescent="0.3">
      <c r="D22" s="81"/>
      <c r="G22" s="151"/>
    </row>
    <row r="23" spans="1:12" x14ac:dyDescent="0.3">
      <c r="D23" s="81"/>
      <c r="G23" s="151"/>
    </row>
    <row r="24" spans="1:12" x14ac:dyDescent="0.3">
      <c r="D24" s="81"/>
      <c r="E24" s="81"/>
      <c r="F24" s="151"/>
      <c r="G24" s="151"/>
    </row>
  </sheetData>
  <mergeCells count="11">
    <mergeCell ref="H11:I11"/>
    <mergeCell ref="A1:A2"/>
    <mergeCell ref="B11:B12"/>
    <mergeCell ref="C11:C12"/>
    <mergeCell ref="D11:E11"/>
    <mergeCell ref="F11:G11"/>
    <mergeCell ref="D1:E1"/>
    <mergeCell ref="F1:G1"/>
    <mergeCell ref="H1:I1"/>
    <mergeCell ref="B1:B2"/>
    <mergeCell ref="C1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39"/>
  <sheetViews>
    <sheetView zoomScale="98" zoomScaleNormal="98" workbookViewId="0">
      <selection activeCell="I24" sqref="I24"/>
    </sheetView>
  </sheetViews>
  <sheetFormatPr defaultColWidth="8.90625" defaultRowHeight="14" x14ac:dyDescent="0.3"/>
  <cols>
    <col min="1" max="1" width="27" style="15" bestFit="1" customWidth="1"/>
    <col min="2" max="2" width="12.90625" style="15" bestFit="1" customWidth="1"/>
    <col min="3" max="3" width="10.08984375" style="15" bestFit="1" customWidth="1"/>
    <col min="4" max="4" width="11.08984375" style="15" bestFit="1" customWidth="1"/>
    <col min="5" max="5" width="10.54296875" style="15" bestFit="1" customWidth="1"/>
    <col min="6" max="11" width="9.36328125" style="15" bestFit="1" customWidth="1"/>
    <col min="12" max="12" width="13.36328125" style="15" bestFit="1" customWidth="1"/>
    <col min="13" max="13" width="10.54296875" style="15" bestFit="1" customWidth="1"/>
    <col min="14" max="15" width="8.90625" style="15"/>
    <col min="16" max="16" width="8.90625" style="15" customWidth="1"/>
    <col min="17" max="17" width="11.08984375" style="15" customWidth="1"/>
    <col min="18" max="18" width="10.6328125" style="15" bestFit="1" customWidth="1"/>
    <col min="19" max="16384" width="8.90625" style="15"/>
  </cols>
  <sheetData>
    <row r="1" spans="1:31" x14ac:dyDescent="0.3">
      <c r="A1" s="19" t="s">
        <v>40</v>
      </c>
      <c r="B1" s="159" t="s">
        <v>202</v>
      </c>
      <c r="C1" s="159" t="s">
        <v>201</v>
      </c>
      <c r="D1" s="43" t="s">
        <v>181</v>
      </c>
      <c r="E1" s="30" t="s">
        <v>4</v>
      </c>
    </row>
    <row r="2" spans="1:31" x14ac:dyDescent="0.3">
      <c r="A2" s="30" t="s">
        <v>150</v>
      </c>
      <c r="B2" s="45">
        <v>44.49</v>
      </c>
      <c r="C2" s="45">
        <v>44.99</v>
      </c>
      <c r="D2" s="45">
        <v>31.31</v>
      </c>
      <c r="E2" s="45">
        <v>44.63</v>
      </c>
    </row>
    <row r="5" spans="1:31" x14ac:dyDescent="0.3">
      <c r="B5" s="187" t="s">
        <v>34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9"/>
      <c r="O5" s="160"/>
    </row>
    <row r="6" spans="1:31" x14ac:dyDescent="0.3">
      <c r="A6" s="30" t="s">
        <v>76</v>
      </c>
      <c r="B6" s="30" t="s">
        <v>54</v>
      </c>
      <c r="C6" s="30" t="s">
        <v>141</v>
      </c>
      <c r="D6" s="30" t="s">
        <v>142</v>
      </c>
      <c r="E6" s="30" t="s">
        <v>143</v>
      </c>
      <c r="F6" s="30" t="s">
        <v>144</v>
      </c>
      <c r="G6" s="30" t="s">
        <v>145</v>
      </c>
      <c r="H6" s="30" t="s">
        <v>146</v>
      </c>
      <c r="I6" s="30" t="s">
        <v>147</v>
      </c>
      <c r="J6" s="30" t="s">
        <v>148</v>
      </c>
      <c r="K6" s="30" t="s">
        <v>149</v>
      </c>
      <c r="L6" s="30" t="s">
        <v>55</v>
      </c>
      <c r="M6" s="30" t="s">
        <v>4</v>
      </c>
    </row>
    <row r="7" spans="1:31" x14ac:dyDescent="0.3">
      <c r="A7" s="19" t="s">
        <v>202</v>
      </c>
      <c r="B7" s="66">
        <v>330.42</v>
      </c>
      <c r="C7" s="66">
        <v>7334.12</v>
      </c>
      <c r="D7" s="64">
        <v>16530.990000000002</v>
      </c>
      <c r="E7" s="64">
        <v>17306.259999999998</v>
      </c>
      <c r="F7" s="64">
        <v>18918.98</v>
      </c>
      <c r="G7" s="64">
        <v>19599.09</v>
      </c>
      <c r="H7" s="64">
        <v>21814.66</v>
      </c>
      <c r="I7" s="64">
        <v>21088.42</v>
      </c>
      <c r="J7" s="64">
        <v>18190.54</v>
      </c>
      <c r="K7" s="64">
        <v>11890.72</v>
      </c>
      <c r="L7" s="66">
        <v>4928.7299999999996</v>
      </c>
      <c r="M7" s="64">
        <v>157932.93</v>
      </c>
      <c r="N7" s="171"/>
    </row>
    <row r="8" spans="1:31" x14ac:dyDescent="0.3">
      <c r="A8" s="19" t="s">
        <v>201</v>
      </c>
      <c r="B8" s="66">
        <v>163.93</v>
      </c>
      <c r="C8" s="66">
        <v>2494.23</v>
      </c>
      <c r="D8" s="66">
        <v>7341.06</v>
      </c>
      <c r="E8" s="66">
        <v>9007.24</v>
      </c>
      <c r="F8" s="66">
        <v>9736.73</v>
      </c>
      <c r="G8" s="66">
        <v>9767.25</v>
      </c>
      <c r="H8" s="64">
        <v>10537.51</v>
      </c>
      <c r="I8" s="64">
        <v>10416.43</v>
      </c>
      <c r="J8" s="66">
        <v>9174.5300000000007</v>
      </c>
      <c r="K8" s="66">
        <v>5900.72</v>
      </c>
      <c r="L8" s="66">
        <v>2844.16</v>
      </c>
      <c r="M8" s="64">
        <v>77383.789999999994</v>
      </c>
      <c r="N8" s="171"/>
    </row>
    <row r="9" spans="1:31" x14ac:dyDescent="0.3">
      <c r="A9" s="45" t="s">
        <v>181</v>
      </c>
      <c r="B9" s="66">
        <v>1</v>
      </c>
      <c r="C9" s="66">
        <v>28.37</v>
      </c>
      <c r="D9" s="66">
        <v>53.67</v>
      </c>
      <c r="E9" s="66">
        <v>17.32</v>
      </c>
      <c r="F9" s="66">
        <v>12.32</v>
      </c>
      <c r="G9" s="66">
        <v>8.34</v>
      </c>
      <c r="H9" s="66">
        <v>2.8</v>
      </c>
      <c r="I9" s="66">
        <v>4.28</v>
      </c>
      <c r="J9" s="66">
        <v>1</v>
      </c>
      <c r="K9" s="66">
        <v>1.9</v>
      </c>
      <c r="L9" s="66">
        <v>0</v>
      </c>
      <c r="M9" s="64">
        <v>131</v>
      </c>
      <c r="N9" s="171"/>
    </row>
    <row r="10" spans="1:31" x14ac:dyDescent="0.3">
      <c r="A10" s="19" t="s">
        <v>4</v>
      </c>
      <c r="B10" s="66">
        <v>495.35</v>
      </c>
      <c r="C10" s="66">
        <v>9856.7199999999993</v>
      </c>
      <c r="D10" s="64">
        <v>23925.72</v>
      </c>
      <c r="E10" s="64">
        <v>26330.82</v>
      </c>
      <c r="F10" s="64">
        <v>28668.03</v>
      </c>
      <c r="G10" s="64">
        <v>29374.68</v>
      </c>
      <c r="H10" s="64">
        <v>32354.97</v>
      </c>
      <c r="I10" s="64">
        <v>31509.13</v>
      </c>
      <c r="J10" s="64">
        <v>27366.07</v>
      </c>
      <c r="K10" s="64">
        <v>17793.34</v>
      </c>
      <c r="L10" s="66">
        <v>7772.89</v>
      </c>
      <c r="M10" s="64">
        <v>235447.72</v>
      </c>
    </row>
    <row r="11" spans="1:31" x14ac:dyDescent="0.3">
      <c r="B11" s="187" t="s">
        <v>34</v>
      </c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9"/>
    </row>
    <row r="12" spans="1:31" x14ac:dyDescent="0.3">
      <c r="A12" s="30" t="s">
        <v>76</v>
      </c>
      <c r="B12" s="30" t="s">
        <v>54</v>
      </c>
      <c r="C12" s="30" t="s">
        <v>141</v>
      </c>
      <c r="D12" s="30" t="s">
        <v>142</v>
      </c>
      <c r="E12" s="30" t="s">
        <v>143</v>
      </c>
      <c r="F12" s="30" t="s">
        <v>144</v>
      </c>
      <c r="G12" s="30" t="s">
        <v>145</v>
      </c>
      <c r="H12" s="30" t="s">
        <v>146</v>
      </c>
      <c r="I12" s="30" t="s">
        <v>147</v>
      </c>
      <c r="J12" s="30" t="s">
        <v>148</v>
      </c>
      <c r="K12" s="30" t="s">
        <v>149</v>
      </c>
      <c r="L12" s="30" t="s">
        <v>55</v>
      </c>
      <c r="M12" s="30" t="s">
        <v>4</v>
      </c>
    </row>
    <row r="13" spans="1:31" x14ac:dyDescent="0.3">
      <c r="A13" s="19" t="s">
        <v>202</v>
      </c>
      <c r="B13" s="70">
        <v>0.66700000000000004</v>
      </c>
      <c r="C13" s="70">
        <v>0.74409999999999998</v>
      </c>
      <c r="D13" s="70">
        <v>0.69089999999999996</v>
      </c>
      <c r="E13" s="70">
        <v>0.6573</v>
      </c>
      <c r="F13" s="70">
        <v>0.65990000000000004</v>
      </c>
      <c r="G13" s="70">
        <v>0.66720000000000002</v>
      </c>
      <c r="H13" s="70">
        <v>0.67420000000000002</v>
      </c>
      <c r="I13" s="70">
        <v>0.66930000000000001</v>
      </c>
      <c r="J13" s="70">
        <v>0.66469999999999996</v>
      </c>
      <c r="K13" s="70">
        <v>0.66830000000000001</v>
      </c>
      <c r="L13" s="70">
        <v>0.6341</v>
      </c>
      <c r="M13" s="70">
        <v>0.67079999999999995</v>
      </c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31" x14ac:dyDescent="0.3">
      <c r="A14" s="19" t="s">
        <v>201</v>
      </c>
      <c r="B14" s="70">
        <v>0.33100000000000002</v>
      </c>
      <c r="C14" s="70">
        <v>0.253</v>
      </c>
      <c r="D14" s="70">
        <v>0.30690000000000001</v>
      </c>
      <c r="E14" s="70">
        <v>0.34200000000000003</v>
      </c>
      <c r="F14" s="70">
        <v>0.3397</v>
      </c>
      <c r="G14" s="70">
        <v>0.33250000000000002</v>
      </c>
      <c r="H14" s="70">
        <v>0.32569999999999999</v>
      </c>
      <c r="I14" s="70">
        <v>0.3306</v>
      </c>
      <c r="J14" s="70">
        <v>0.33529999999999999</v>
      </c>
      <c r="K14" s="70">
        <v>0.33160000000000001</v>
      </c>
      <c r="L14" s="70">
        <v>0.3659</v>
      </c>
      <c r="M14" s="70">
        <v>0.3286</v>
      </c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31" x14ac:dyDescent="0.3">
      <c r="A15" s="45" t="s">
        <v>181</v>
      </c>
      <c r="B15" s="70">
        <v>2E-3</v>
      </c>
      <c r="C15" s="70">
        <v>2.8999999999999998E-3</v>
      </c>
      <c r="D15" s="70">
        <v>2.2000000000000001E-3</v>
      </c>
      <c r="E15" s="70">
        <v>6.9999999999999999E-4</v>
      </c>
      <c r="F15" s="70">
        <v>4.0000000000000002E-4</v>
      </c>
      <c r="G15" s="70">
        <v>2.9999999999999997E-4</v>
      </c>
      <c r="H15" s="70">
        <v>1E-4</v>
      </c>
      <c r="I15" s="70">
        <v>1E-4</v>
      </c>
      <c r="J15" s="70">
        <v>0</v>
      </c>
      <c r="K15" s="70">
        <v>1E-4</v>
      </c>
      <c r="L15" s="70">
        <v>0</v>
      </c>
      <c r="M15" s="70">
        <v>5.9999999999999995E-4</v>
      </c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31" x14ac:dyDescent="0.3">
      <c r="A16" s="19" t="s">
        <v>4</v>
      </c>
      <c r="B16" s="70">
        <v>1</v>
      </c>
      <c r="C16" s="70">
        <v>1</v>
      </c>
      <c r="D16" s="70">
        <v>1</v>
      </c>
      <c r="E16" s="70">
        <v>1</v>
      </c>
      <c r="F16" s="70">
        <v>1</v>
      </c>
      <c r="G16" s="70">
        <v>1</v>
      </c>
      <c r="H16" s="70">
        <v>1</v>
      </c>
      <c r="I16" s="70">
        <v>1</v>
      </c>
      <c r="J16" s="70">
        <v>1</v>
      </c>
      <c r="K16" s="70">
        <v>1</v>
      </c>
      <c r="L16" s="70">
        <v>1</v>
      </c>
      <c r="M16" s="70">
        <v>1</v>
      </c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18" x14ac:dyDescent="0.3">
      <c r="B17" s="18"/>
      <c r="C17" s="18"/>
      <c r="D17" s="18"/>
    </row>
    <row r="18" spans="1:18" x14ac:dyDescent="0.3">
      <c r="J18" s="173"/>
    </row>
    <row r="19" spans="1:18" ht="14.5" x14ac:dyDescent="0.35">
      <c r="A19" s="43" t="s">
        <v>85</v>
      </c>
      <c r="B19" s="43" t="s">
        <v>150</v>
      </c>
      <c r="C19"/>
      <c r="D19"/>
      <c r="E19" s="94"/>
      <c r="G19" s="31"/>
    </row>
    <row r="20" spans="1:18" ht="14.5" x14ac:dyDescent="0.35">
      <c r="A20" s="45" t="s">
        <v>51</v>
      </c>
      <c r="B20" s="45">
        <v>46.69</v>
      </c>
      <c r="C20"/>
      <c r="D20"/>
      <c r="E20" s="94"/>
      <c r="G20" s="3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21" spans="1:18" ht="14.5" x14ac:dyDescent="0.35">
      <c r="A21" s="45" t="s">
        <v>48</v>
      </c>
      <c r="B21" s="45">
        <v>46.38</v>
      </c>
      <c r="C21"/>
      <c r="D21"/>
      <c r="E21" s="94"/>
      <c r="G21" s="3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</row>
    <row r="22" spans="1:18" ht="14.5" x14ac:dyDescent="0.35">
      <c r="A22" s="19" t="s">
        <v>209</v>
      </c>
      <c r="B22" s="66">
        <v>45.88</v>
      </c>
      <c r="C22"/>
      <c r="D22"/>
      <c r="E22" s="94"/>
      <c r="G22" s="31"/>
    </row>
    <row r="23" spans="1:18" ht="14.5" x14ac:dyDescent="0.35">
      <c r="A23" s="19" t="s">
        <v>210</v>
      </c>
      <c r="B23" s="45">
        <v>45.86</v>
      </c>
      <c r="C23"/>
      <c r="D23"/>
      <c r="E23" s="94"/>
      <c r="G23" s="31"/>
    </row>
    <row r="24" spans="1:18" ht="14.5" x14ac:dyDescent="0.35">
      <c r="A24" s="19" t="s">
        <v>206</v>
      </c>
      <c r="B24" s="45">
        <v>45.57</v>
      </c>
      <c r="C24"/>
      <c r="D24"/>
      <c r="E24" s="94"/>
      <c r="G24" s="163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ht="14.5" x14ac:dyDescent="0.35">
      <c r="A25" s="45" t="s">
        <v>214</v>
      </c>
      <c r="B25" s="45">
        <v>45.53</v>
      </c>
      <c r="C25"/>
      <c r="D25"/>
      <c r="E25" s="94"/>
      <c r="G25" s="163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ht="14.5" x14ac:dyDescent="0.35">
      <c r="A26" s="19" t="s">
        <v>44</v>
      </c>
      <c r="B26" s="45">
        <v>45.48</v>
      </c>
      <c r="C26"/>
      <c r="D26"/>
      <c r="E26" s="94"/>
      <c r="G26" s="163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ht="14.5" x14ac:dyDescent="0.35">
      <c r="A27" s="45" t="s">
        <v>49</v>
      </c>
      <c r="B27" s="45">
        <v>45.24</v>
      </c>
      <c r="C27"/>
      <c r="D27"/>
      <c r="E27" s="94"/>
      <c r="G27" s="31"/>
    </row>
    <row r="28" spans="1:18" ht="14.5" x14ac:dyDescent="0.35">
      <c r="A28" s="19" t="s">
        <v>207</v>
      </c>
      <c r="B28" s="45">
        <v>44.94</v>
      </c>
      <c r="C28"/>
      <c r="D28"/>
      <c r="E28" s="94"/>
      <c r="G28" s="31"/>
    </row>
    <row r="29" spans="1:18" ht="14.5" x14ac:dyDescent="0.35">
      <c r="A29" s="19" t="s">
        <v>213</v>
      </c>
      <c r="B29" s="45">
        <v>44.57</v>
      </c>
      <c r="C29"/>
      <c r="D29"/>
      <c r="E29" s="94"/>
      <c r="G29" s="31"/>
    </row>
    <row r="30" spans="1:18" ht="14.5" x14ac:dyDescent="0.35">
      <c r="A30" s="45" t="s">
        <v>46</v>
      </c>
      <c r="B30" s="45">
        <v>44.35</v>
      </c>
      <c r="C30"/>
      <c r="D30"/>
      <c r="E30" s="94"/>
      <c r="G30" s="31"/>
    </row>
    <row r="31" spans="1:18" ht="14.5" x14ac:dyDescent="0.35">
      <c r="A31" s="45" t="s">
        <v>45</v>
      </c>
      <c r="B31" s="45">
        <v>44.27</v>
      </c>
      <c r="C31"/>
      <c r="D31"/>
      <c r="E31" s="94"/>
      <c r="G31" s="31"/>
    </row>
    <row r="32" spans="1:18" ht="14.5" x14ac:dyDescent="0.35">
      <c r="A32" s="45" t="s">
        <v>208</v>
      </c>
      <c r="B32" s="45">
        <v>44.18</v>
      </c>
      <c r="C32"/>
      <c r="D32"/>
      <c r="E32" s="94"/>
      <c r="G32" s="31"/>
    </row>
    <row r="33" spans="1:7" ht="14.5" x14ac:dyDescent="0.35">
      <c r="A33" s="19" t="s">
        <v>50</v>
      </c>
      <c r="B33" s="45">
        <v>44.14</v>
      </c>
      <c r="C33"/>
      <c r="D33"/>
      <c r="E33" s="94"/>
      <c r="G33" s="31"/>
    </row>
    <row r="34" spans="1:7" ht="14.5" x14ac:dyDescent="0.35">
      <c r="A34" s="45" t="s">
        <v>43</v>
      </c>
      <c r="B34" s="45">
        <v>44.04</v>
      </c>
      <c r="C34"/>
      <c r="D34"/>
      <c r="E34" s="94"/>
      <c r="G34" s="31"/>
    </row>
    <row r="35" spans="1:7" ht="14.5" x14ac:dyDescent="0.35">
      <c r="A35" s="19" t="s">
        <v>47</v>
      </c>
      <c r="B35" s="45">
        <v>43.94</v>
      </c>
      <c r="C35"/>
      <c r="D35"/>
      <c r="E35" s="94"/>
      <c r="G35" s="31"/>
    </row>
    <row r="36" spans="1:7" ht="14.5" x14ac:dyDescent="0.35">
      <c r="A36" s="45" t="s">
        <v>212</v>
      </c>
      <c r="B36" s="45">
        <v>43.85</v>
      </c>
      <c r="C36"/>
      <c r="D36"/>
      <c r="E36" s="94"/>
      <c r="G36" s="31"/>
    </row>
    <row r="37" spans="1:7" ht="14.5" x14ac:dyDescent="0.35">
      <c r="A37" s="19" t="s">
        <v>211</v>
      </c>
      <c r="B37" s="45">
        <v>43.33</v>
      </c>
      <c r="C37"/>
      <c r="D37"/>
      <c r="E37" s="94"/>
      <c r="G37" s="31"/>
    </row>
    <row r="38" spans="1:7" ht="14.5" x14ac:dyDescent="0.35">
      <c r="A38" s="19" t="s">
        <v>215</v>
      </c>
      <c r="B38" s="45">
        <v>43.09</v>
      </c>
      <c r="C38"/>
      <c r="D38"/>
      <c r="E38" s="94"/>
      <c r="G38" s="31"/>
    </row>
    <row r="39" spans="1:7" ht="28.5" x14ac:dyDescent="0.35">
      <c r="A39" s="47" t="s">
        <v>165</v>
      </c>
      <c r="B39" s="45">
        <v>44.63</v>
      </c>
      <c r="C39"/>
      <c r="D39"/>
      <c r="E39" s="94"/>
    </row>
  </sheetData>
  <sortState xmlns:xlrd2="http://schemas.microsoft.com/office/spreadsheetml/2017/richdata2" ref="E20:F38">
    <sortCondition descending="1" ref="F20:F38"/>
  </sortState>
  <mergeCells count="2">
    <mergeCell ref="B11:M11"/>
    <mergeCell ref="B5:M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pg 5 workforce at a glance</vt:lpstr>
      <vt:lpstr>pg 6 </vt:lpstr>
      <vt:lpstr>pg 7 workforce size</vt:lpstr>
      <vt:lpstr>pg 10 occupation type</vt:lpstr>
      <vt:lpstr>pg 11 and 12 location</vt:lpstr>
      <vt:lpstr>pg 13 employment type</vt:lpstr>
      <vt:lpstr>pg 14 diversity</vt:lpstr>
      <vt:lpstr>pg 15 workforce earnings</vt:lpstr>
      <vt:lpstr>pg 16 age</vt:lpstr>
      <vt:lpstr>pg 17 and 18 appt type</vt:lpstr>
      <vt:lpstr>pg 19 and 20 gender</vt:lpstr>
      <vt:lpstr>pg 21  employment status</vt:lpstr>
      <vt:lpstr>pg 22 appointment type</vt:lpstr>
    </vt:vector>
  </TitlesOfParts>
  <Company>Public Service Commission | Queensland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March 2021 Biannual report open data tables</dc:title>
  <dc:subject>March 2021 Biannual report open data tables</dc:subject>
  <dc:creator>Public Service Commission | Queensland Government</dc:creator>
  <cp:keywords>March 2021 Biannual report open data tables</cp:keywords>
  <cp:lastModifiedBy>Ben Toussaint</cp:lastModifiedBy>
  <dcterms:created xsi:type="dcterms:W3CDTF">2019-11-11T00:59:08Z</dcterms:created>
  <dcterms:modified xsi:type="dcterms:W3CDTF">2021-06-14T02:39:59Z</dcterms:modified>
</cp:coreProperties>
</file>